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RIESGOS'!$A$7:$V$84</definedName>
    <definedName name="Z_2ADA9B42_7E63_4FBF_BB74_2356C182598B_.wvu.FilterData" localSheetId="5" hidden="1">'PLAN DE RIESGOS'!$A$7:$V$84</definedName>
    <definedName name="Z_7F4E59C1_F56E_4AC9_A342_EB4683C48EAC_.wvu.FilterData" localSheetId="5" hidden="1">'PLAN DE RIESGOS'!$A$7:$V$84</definedName>
    <definedName name="Z_978483BC_D409_474F_A945_365507990453_.wvu.FilterData" localSheetId="5" hidden="1">'PLAN DE RIESGOS'!$A$7:$V$84</definedName>
    <definedName name="Z_AA0AED99_B4F4_4F82_B0CA_F3B33A149D14_.wvu.FilterData" localSheetId="5" hidden="1">'PLAN DE RIESGOS'!$A$7:$V$84</definedName>
    <definedName name="Z_B8197E9B_374A_40CA_BCB1_E5DADF289B8D_.wvu.FilterData" localSheetId="5" hidden="1">'PLAN DE RIESGOS'!$A$7:$V$84</definedName>
    <definedName name="Z_CB169CDE_3FA6_4436_B63C_9DE71E9E3051_.wvu.FilterData" localSheetId="5" hidden="1">'PLAN DE RIESGOS'!$A$7:$V$84</definedName>
    <definedName name="Z_D87BDF36_AB57_4A56_9F10_95B1FB3495CB_.wvu.FilterData" localSheetId="5" hidden="1">'PLAN DE RIESGOS'!$A$7:$V$84</definedName>
    <definedName name="Z_E2F483C2_C1C0_489F_9AF6_CED6E77FAD93_.wvu.FilterData" localSheetId="5" hidden="1">'PLAN DE RIESGOS'!$A$7:$V$84</definedName>
    <definedName name="Z_E594A590_409F_49B4_A9C2_8C56106A0C05_.wvu.FilterData" localSheetId="5" hidden="1">'PLAN DE RIESGOS'!$A$7:$V$84</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<sst xmlns="http://schemas.openxmlformats.org/spreadsheetml/2006/main" count="1454" uniqueCount="783">
  <si>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</si>
  <si>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</si>
  <si>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</si>
  <si>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</si>
  <si>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</si>
  <si>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</si>
  <si>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</si>
  <si>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</si>
  <si>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</si>
  <si>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</si>
  <si>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</si>
  <si>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</si>
  <si>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</si>
  <si>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</si>
  <si>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</si>
  <si>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</si>
  <si>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</si>
  <si>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</si>
  <si>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</si>
  <si>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</si>
  <si>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</si>
  <si>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</si>
  <si>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</si>
  <si>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</si>
  <si>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</si>
  <si>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</si>
  <si>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</si>
  <si>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</si>
  <si>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</si>
  <si>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</si>
  <si>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</si>
  <si>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</si>
  <si>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</si>
  <si>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</si>
  <si>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</si>
  <si>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</si>
  <si>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</si>
  <si>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</si>
  <si>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</si>
  <si>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</si>
  <si>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</si>
  <si>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</si>
  <si>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</si>
  <si>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</si>
  <si>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</si>
  <si>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</si>
  <si>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</si>
  <si>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</si>
  <si>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</si>
  <si>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</si>
  <si>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</si>
  <si>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</si>
  <si>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</si>
  <si>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</si>
  <si>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</si>
  <si>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</si>
  <si>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</si>
  <si>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</si>
  <si>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</si>
  <si>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</si>
  <si>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</si>
  <si>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</si>
  <si>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</si>
  <si>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</si>
  <si>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</si>
  <si>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</si>
  <si>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</si>
  <si>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</si>
  <si>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</si>
  <si>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</si>
  <si>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</si>
  <si>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</si>
  <si>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</si>
  <si>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</si>
  <si>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</si>
  <si>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NO DAR DIFUSION OPORTUNA DE LOS PROCEDIMIENTOS A LOS FUNCIONARIOS DE LA ENTIDAD</t>
  </si>
  <si>
    <t xml:space="preserve">DEBILIDADES EN LA MEDICION DEL PROCESO </t>
  </si>
  <si>
    <t>QUE NO SE REALICE LA VERIFICACION OPORTUNA DE LAS PUBLICACIONES</t>
  </si>
  <si>
    <t>DESCONOCIMIENTO DE LOS PROCEDIMIENTOS POR PARTE DE LOS FUNCIONARIOS DE LA ENTIDAD</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</si>
  <si>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</si>
  <si>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</si>
  <si>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</si>
  <si>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GESTIÓN DE TALENTO HUMANO</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</si>
  <si>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</si>
  <si>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</si>
  <si>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</si>
  <si>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</si>
  <si>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</si>
  <si>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</si>
  <si>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</si>
  <si>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</si>
  <si>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</si>
  <si>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</si>
  <si>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</si>
  <si>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</si>
  <si>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</si>
  <si>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</si>
  <si>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</si>
  <si>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</si>
  <si>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</si>
  <si>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</si>
  <si>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NUMERO DE ACTIVIDADES  EJECUTADAS/ NUMEROS DE ACTIVIDADES A EJECUTAR * 100</t>
  </si>
  <si>
    <t>CI01813-P</t>
  </si>
  <si>
    <t>CA05813-P</t>
  </si>
  <si>
    <t>CI01113-P</t>
  </si>
  <si>
    <t>Reducir el Riesgo, Evitar, Compartir o Transferir el Riesgo</t>
  </si>
  <si>
    <t>Asumir el Riesgo, Reducir el Riesgo</t>
  </si>
  <si>
    <t>N/A</t>
  </si>
  <si>
    <t>NO SE EVIDENCIA TOMAS DE ACCIONES DE MEJORA FRENTE A LOS INFORMES DE MONITOREO DE EQUIPOS DE COMPUTO PRESENTADOS TRIMESTRALMENTE AL JEFE DE LA OFICINA ASESORA DE PLANEACIÓN Y SISTEMAS.</t>
  </si>
  <si>
    <t>CI00514-P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</si>
  <si>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</si>
  <si>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</si>
  <si>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</si>
  <si>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</si>
  <si>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</si>
  <si>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</si>
  <si>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</si>
  <si>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</si>
  <si>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</si>
  <si>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</si>
  <si>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</si>
  <si>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</si>
  <si>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</si>
  <si>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</si>
  <si>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</si>
  <si>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</si>
  <si>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</si>
  <si>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FALTA DE PERSONAL PARA REALIZAR LA LABOR ASIGNADA A LA OFICINA.</t>
  </si>
  <si>
    <t>POSIBLE CONSTRUCCIÓN DE LA DOFA DE MANERA INADECUADA</t>
  </si>
  <si>
    <t>QUE SE INCUMPLA CON LAS POLITICAS DE SEGURIDAD DE LA ENTIDAD</t>
  </si>
  <si>
    <t>POSIBLE UTILIZACION DE FORMATOS INCORRECTOS POR PARTE DE LOS FUNCIONARIOS DE LA ENTIDAD</t>
  </si>
  <si>
    <t>POSIBLE DESORGANIZACION DEL ALMACEN</t>
  </si>
  <si>
    <t>Operativo
Imagen</t>
  </si>
  <si>
    <t>No. DE PROCEDIMIENTOS ACTUALIZADOS/No. DE PROCEDIMIENTOS A ACTUALIZAR</t>
  </si>
  <si>
    <t>CA07014-P</t>
  </si>
  <si>
    <t>CA07114-P</t>
  </si>
  <si>
    <t>CA07714-P</t>
  </si>
  <si>
    <t>CA08214-P</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</si>
  <si>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</si>
  <si>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</si>
  <si>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</si>
  <si>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</si>
  <si>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</si>
  <si>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</si>
  <si>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</si>
  <si>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</si>
  <si>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</si>
  <si>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</si>
  <si>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</si>
  <si>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</si>
  <si>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</si>
  <si>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</si>
  <si>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</si>
  <si>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</si>
  <si>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</si>
  <si>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JEFE OFICINA ASESORA DE PLANEACION Y SISTEMAS /PROFESIONAL 3</t>
  </si>
  <si>
    <t>COORDINADOR GIT SERVICIOS ADMINISTRATIVOS</t>
  </si>
  <si>
    <t>POSIBLES INCUMPLIMIENTO A LOS PLANES INSTITUCIONALES DE LA ENTIDAD</t>
  </si>
  <si>
    <t>ACTUALIZAR LOS INDICADORES DE GESTION DEL PROCESO ACORDE A LA SOLICITUD DE AUDITORIA DE CALIDAD DEL 25/09/2014.</t>
  </si>
  <si>
    <t xml:space="preserve">No. DE INDICADORES MODIFICADOS/No. DE INDICADORES A MODIFICAR </t>
  </si>
  <si>
    <t>Asumir el Riesgo</t>
  </si>
  <si>
    <t>SUBDIRECTOR PRESTACIONES SOCIALES/SECRETARIA</t>
  </si>
  <si>
    <t>CA05413-P</t>
  </si>
  <si>
    <t>QUE LA DOCUMENTACION DEL PROCESO NO SE RECUPERE CON OPORTUNIDAD</t>
  </si>
  <si>
    <t>SECRETARIA EJECUTIVA GRADO 23</t>
  </si>
  <si>
    <t>No. DE SOLICITUDES A TRAMITAR / No. DE SOLICITUDES REQUERIDAS.</t>
  </si>
  <si>
    <t>SUBDIRECTOR FINANCIERO</t>
  </si>
  <si>
    <t xml:space="preserve">No. DE PROCEDIMIENTOS ACTUALIZADOS / No. DE PROCEDIMIENTOS A ACTUALIZAR </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</si>
  <si>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</si>
  <si>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</si>
  <si>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</si>
  <si>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</si>
  <si>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</si>
  <si>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SOLICITAR AL PROCESO DE TICS, INCORPORAR UN PUNTO DE CONTROL PARA LAS PUBLICACIONES DE LOS DOCUMENTOS DEL SIG EN EL PROCEDIMIENTO    PUBLICACION Y ACTUALIZACION DE INFORMACION EN MEDIOS ELECTRONICOS (PAGINA WEB INTRANET)</t>
  </si>
  <si>
    <t>CA06213-P
CA07814-P</t>
  </si>
  <si>
    <t>REALIZAR UN BAJA DE ELEMENTOS DE BIENES OBSOLETOS E INSERVIBLES O NO NECESARIOS DE ALMACEN.</t>
  </si>
  <si>
    <t>No PROCEDIMIENTO SOCIALIZADO / No PROCEDIMIENTO A SOCIALIZAR * 100</t>
  </si>
  <si>
    <t>CA00915-P</t>
  </si>
  <si>
    <t>CA01015-P</t>
  </si>
  <si>
    <t>CA01315-P</t>
  </si>
  <si>
    <t>CA02215-P</t>
  </si>
  <si>
    <t xml:space="preserve">No DE CORREOS ENVIADOS/ No DE CORREOS A ENVIAR </t>
  </si>
  <si>
    <t xml:space="preserve">POSIBLE MEDICION INADECUADA DEL INDICADOR ESTRATEGICO  DEL PROCESO GESTION FINANCIERA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</si>
  <si>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</si>
  <si>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</si>
  <si>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</si>
  <si>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</si>
  <si>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</si>
  <si>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</si>
  <si>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</si>
  <si>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</si>
  <si>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</si>
  <si>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</si>
  <si>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</si>
  <si>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</si>
  <si>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</si>
  <si>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</si>
  <si>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EN LA OFICINA DE MEDELLÍN NO SE PUEDE ACCEDER A LOS FORMATOS MEDIANTE EL LISTADO MAESTRO DE DOCUMENTOS; IGUALMENTE NO SE ENCUENTRA PUBLICADO EL FORMATO DE ENCUESTAS DE SATISFACCIÓN HOSPITALARIA DEL GIT DE SALUD.</t>
  </si>
  <si>
    <t>NO SE EVIDENCIA EL PROCEDIMIENTO AUTOEVALUACIÓN DE ACCIONES PREVENTIVAS Y/O PLAN DE MANEJO DEL RIESGO LO QUE NO PERMITE EVIDENCIAR SI SE ENCUENTRA ACTUALIZADO O NO.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</si>
  <si>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</si>
  <si>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SE EVIDENCIO QUE EN LA VIGENCIA 2014, NO SE HA REALIZADO LA VERIFICACIÓN DE LAS RESOLUCIONES DE APROBACIÓN DE DOCUMENTOS DEL SISTEMA GESTIÓN CALIDAD FRENTE AL LISTADO MAESTRO DE DOCUMENTOS Y SU RESPECTIVA PUBLICACIÓN.</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</si>
  <si>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</si>
  <si>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</si>
  <si>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</si>
  <si>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</si>
  <si>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</si>
  <si>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</si>
  <si>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</si>
  <si>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</si>
  <si>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</si>
  <si>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</si>
  <si>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</si>
  <si>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</si>
  <si>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</si>
  <si>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</si>
  <si>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</si>
  <si>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</si>
  <si>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</si>
  <si>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</si>
  <si>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</si>
  <si>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 xml:space="preserve">INCUMPLIMIENTO A LOS PLANES INSTITUCIONALES. </t>
  </si>
  <si>
    <t xml:space="preserve">FALTA DE INTERER POR PARTE DEL FUNCIONARIO ENCARGADO DE LA DOCUMENTACIÓN DE ACCIONES DE MEJORA. </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</si>
  <si>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</si>
  <si>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</si>
  <si>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</si>
  <si>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</si>
  <si>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</si>
  <si>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</si>
  <si>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</si>
  <si>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</si>
  <si>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</si>
  <si>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</si>
  <si>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</si>
  <si>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</si>
  <si>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 xml:space="preserve">ACTUALIZAR EL PROCEDIMIENTO  PUBLICACIÓN Y ACTUALIZACIÓN DE INFORMACIÓN EN MEDIOS ELECTRONICOS (PAGINA WEB, INTRANET)  APGTSOPSFC01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</si>
  <si>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</si>
  <si>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</si>
  <si>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MODIFICAR Y SOCIALIZAR EL PROCEDIMIENTO ADMINISTRACION DE ACCIONES PREVENTIVAS A TRAVES DEL PAN DE MANEJO DE RIESGOS, DEFINIENDO POR QUÉ FUE EFICAZ LA ACCIÓN PARA QUE SEA CERRADA.</t>
  </si>
  <si>
    <t xml:space="preserve">OPERATIVO </t>
  </si>
  <si>
    <t xml:space="preserve">COORDINADOR GIT GESTIÓN TALENTO HUMANO/ PROFESIONAL I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</si>
  <si>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</si>
  <si>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</si>
  <si>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</si>
  <si>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</si>
  <si>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</si>
  <si>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</si>
  <si>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</si>
  <si>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</si>
  <si>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</si>
  <si>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</si>
  <si>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</si>
  <si>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</si>
  <si>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</si>
  <si>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</si>
  <si>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</si>
  <si>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</si>
  <si>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</si>
  <si>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CI03215-P</t>
  </si>
  <si>
    <t>No se tienen establecidos puntos de control para la revisión de las publicaciones de los documentos del SIG.</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</si>
  <si>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</si>
  <si>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</si>
  <si>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</si>
  <si>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</si>
  <si>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</si>
  <si>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</si>
  <si>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</si>
  <si>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</si>
  <si>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</si>
  <si>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</si>
  <si>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</si>
  <si>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</si>
  <si>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</si>
  <si>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</si>
  <si>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</si>
  <si>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</si>
  <si>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</si>
  <si>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</si>
  <si>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</si>
  <si>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</si>
  <si>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</si>
  <si>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</si>
  <si>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</si>
  <si>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</si>
  <si>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</si>
  <si>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</si>
  <si>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 xml:space="preserve">INCLUIR EN EL PROCEDIMIENTO PUBLICACION Y ACTUALIZACION DE INFORMACION EN MEDIOS ELECTRONICOS (PAGINA WEB INTRANET) PUNTO DE CONTROL QUE GARANTICE LA PUBLICACIÓN CORRECTA DE LOS DOC DEL SIG REVISADOS Y APROBADOS. </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</si>
  <si>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</si>
  <si>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</si>
  <si>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</si>
  <si>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</si>
  <si>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</si>
  <si>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</si>
  <si>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</si>
  <si>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</si>
  <si>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</si>
  <si>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</si>
  <si>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</si>
  <si>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</si>
  <si>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</si>
  <si>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</si>
  <si>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</si>
  <si>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</si>
  <si>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</si>
  <si>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</si>
  <si>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 xml:space="preserve">QUE SE PRESENTE INCUMPLIMIENTO DEL CICLO PHVA DEL PROCESO </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</si>
  <si>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</si>
  <si>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</si>
  <si>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</si>
  <si>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</si>
  <si>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</si>
  <si>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</si>
  <si>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</si>
  <si>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</si>
  <si>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</si>
  <si>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</si>
  <si>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</si>
  <si>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</si>
  <si>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</si>
  <si>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</si>
  <si>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</si>
  <si>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</si>
  <si>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</si>
  <si>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</si>
  <si>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</si>
  <si>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No de Oficios Enviados/ No de Oficios a Enviar </t>
  </si>
  <si>
    <t xml:space="preserve">No DE APLICATIVOS ACTUALIZADOS/No DE APLICATIVOS A ACTUALIZAR </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</si>
  <si>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</si>
  <si>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</si>
  <si>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</si>
  <si>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</si>
  <si>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</si>
  <si>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LOS PROCEDIMIENTOS (APGSAGADPT19 Constitución y Ejecución de Caja Menor, APGSAGADPT20 Reembolso de Caja Menor, APGSAGADPT21 CIERRE DEFINITIVO CAJA MENOR) </t>
  </si>
  <si>
    <t>UNA VEZ APROBADO EL PROCEDIMIENTO APGTSOPSPT01 "PUBLICACIONES", DARLE CUMPLIMIENTO A LA ACTIVIDAD PUNTO DE CONTROL EN CUANTO AL ENVIO DE CORREO ELECTRONICO POR PARTE DEL FUNIONARIO ENCARGADO DE LA PUBLICACIÓN AL REVISOR TECNICO  PARA QUE ESTE SEA REVISADO</t>
  </si>
  <si>
    <t>14/10/2014
R(18-05-2016)</t>
  </si>
  <si>
    <t xml:space="preserve">ACTUALIZAR LAS TRD DE LAS DIVISIONES EN EL PROGRAMA DE CORRESPONDENCIA ORFEO </t>
  </si>
  <si>
    <t>26/11/2015
R(31-05-2016)</t>
  </si>
  <si>
    <t>CI01514-P</t>
  </si>
  <si>
    <t>CA02216-P</t>
  </si>
  <si>
    <t>1) Durante la auditoría no se evidenció la documentación de las actividades a cargo de la Oficina de Planeación y Sistemas,  relacionadas con la  PROGRAMACIÓN ANUAL DE CAJA  RESOLUCIÓN DISTRIBUCIÓN DEL PLAN ANUAL DE CAJA, que se describe en la ficha de caracterización del proceso de Direccionamiento Estratégico, lo cual es susceptible de incumplir el Numeral 4.1. literal d) de la NTCGP.1000-2009.</t>
  </si>
  <si>
    <t>CI00816-P</t>
  </si>
  <si>
    <t xml:space="preserve">GESTIÓN DE SERVICIOS DE SALUD  (CARTAGENA) </t>
  </si>
  <si>
    <t>Se evidencia la realización de las copias de seguridad de la oficina de Cartagena pero las misma no están siendo enviadas al proceso de TICS incumpliendo lo establecido en el procedimiento</t>
  </si>
  <si>
    <t>CI00616-P</t>
  </si>
  <si>
    <t xml:space="preserve">GESTIÓN DE SERVICIOS DE SALUD ( BARRANQUILLA) </t>
  </si>
  <si>
    <t>No se cuenta con archivadores para la custodia y conservación de las unidades documentales correspondientes a la vigencia 2015 y 2016 en la oficina de Barranquilla, lo que dificulta la adecuada organización de acuerdo a las normas archivísticas.</t>
  </si>
  <si>
    <t xml:space="preserve">JEFE OFICINA ASESORA DE PLANEACIÓN Y SISTEMAS/ PROFESIONAL 3 </t>
  </si>
  <si>
    <t xml:space="preserve">NO SE HABIA IDENTIFICADO LA NECESIDAD DE LA CREACIÓN DE UN PROCEDIMIENTO DONDE SE CONTEMPLE LAS ACTIVIDADES DEL PAC 
</t>
  </si>
  <si>
    <t xml:space="preserve">NO CONTAR CON LA DEBIDA OPORTUNIDAD CON LA RESOLUCION PARA UTILIZAR LOS RECURSOS ASIGNADOS EN EL PAC </t>
  </si>
  <si>
    <t xml:space="preserve">NO SE PUEDE CUMPLIR CON LOS REGISTROS  PRESUPUESTALES RESULTANTES DE LOS PROCESOS DE CONTRATACION </t>
  </si>
  <si>
    <t xml:space="preserve">ELABORAR PROCEDIMIENTO EN LOS CUALES SE INCLUYA ACTIVIDADES DEL PAC </t>
  </si>
  <si>
    <t xml:space="preserve">No de procedimientos </t>
  </si>
  <si>
    <t xml:space="preserve">Falta de Gestión en la Solicitud del Archivador  por parte de la Oficina </t>
  </si>
  <si>
    <t xml:space="preserve">Desorganizacion de los Documentos bajo Custodia de la oficina de Barranquilla </t>
  </si>
  <si>
    <t xml:space="preserve">Icumplimiento de la Normatividad Archivistica </t>
  </si>
  <si>
    <t xml:space="preserve">Falta de Herramientas para el envio de las copias de seguridad </t>
  </si>
  <si>
    <t xml:space="preserve">Incumplimiento del procedimiento establecido </t>
  </si>
  <si>
    <t>Posible perdidad de la Información generada en la Oficica Cartagena</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</si>
  <si>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</si>
  <si>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</si>
  <si>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</si>
  <si>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</si>
  <si>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</si>
  <si>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</si>
  <si>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</si>
  <si>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CA01217-P</t>
  </si>
  <si>
    <t>Identificar las dificultades reales del proceso e implementar las acciones necesarias de intervención a través de un plan en el que se pueda evidencia el compromiso con la mejora del SIG.</t>
  </si>
  <si>
    <t>CA01317-P</t>
  </si>
  <si>
    <t xml:space="preserve">Diseñar y poner en marcha el plan que permita ejercer un mayor control y atención de las quejas a nivel nacional. </t>
  </si>
  <si>
    <t>CA01417-P</t>
  </si>
  <si>
    <t>Implementar protocolos sobre manejo de la atención al ciudadano presencial y telefónico así como el manejo de la documentación que estos servidores públicos realizan en radicación de correspondencia.</t>
  </si>
  <si>
    <t>CA01517-P</t>
  </si>
  <si>
    <t>Implementar el control de servicio/producto no conforme a nivel nacional</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</si>
  <si>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</si>
  <si>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</si>
  <si>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</si>
  <si>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</si>
  <si>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</si>
  <si>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</si>
  <si>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POSIBLE INCUMPLIMIENTO EN LA IMPLEMENTACION DE LOS REQUISITOS  DE LA NORMA DEL SISTEMA DE GESTIÓN </t>
  </si>
  <si>
    <t xml:space="preserve">CRONOGRAMA DE CUMPLIMIENTO DE LAS ACTIVIDADES A CARGO DEL PROCESO </t>
  </si>
  <si>
    <t xml:space="preserve">REALIZAR UN PLAN OPERATIVO IMPLEMENTANDO EL COMPORMISO DE CUMPLIMIENTO DE LAS ACTIVIDADES DEL PROCESO </t>
  </si>
  <si>
    <t xml:space="preserve">CUMPLIMIENTO DE CRONOGRAMA </t>
  </si>
  <si>
    <t xml:space="preserve">INCREMENTO EN EL NÚMERO DE PQRSD A NIVEL NACIONAL </t>
  </si>
  <si>
    <t xml:space="preserve">INCUMPLIMIENTO CON LA GUIA DE PROTOCOLO DE ATENCIÓN AL CIUDADANO </t>
  </si>
  <si>
    <t xml:space="preserve">DEFICIENCIA EN LA ATENCIÓN AL CIUDADANO </t>
  </si>
  <si>
    <t xml:space="preserve">DESCONOCIMIENTO DE LA GUIA </t>
  </si>
  <si>
    <t xml:space="preserve">REVISIÓN PERIODICA DE ENCUESTAS DE SATISFACCIÓN </t>
  </si>
  <si>
    <t>REVISAR Y ACTUALIZAR LA GUIA DE PROTOCOLOS PARA LA ATENCION AL CUIDADANO</t>
  </si>
  <si>
    <t>SOCIALIZAR LA GUIA DE PROTOCOLOS PARA LA ATENCION AL CUIDADANO</t>
  </si>
  <si>
    <t xml:space="preserve">No DE GUIAS ACTUALIZADAS/ No DE GUIAS A ACTUALIZAR </t>
  </si>
  <si>
    <t xml:space="preserve">No DE GUIA SOCIALIZADA </t>
  </si>
  <si>
    <t xml:space="preserve">INEFICIENTE CONTROL EN LA DOCUMENTACIÓN DEL SISTEMA CORRESPONDIENTE AL PROCESO. </t>
  </si>
  <si>
    <t>JEFE GIT GESTION DOCUMENTAL/ PROFESIONAL 1</t>
  </si>
  <si>
    <t xml:space="preserve">QUE SE PRESENTEN PRODUCTOS Y/O SERVICIOS NO CONFORMES EN EL PROCESO </t>
  </si>
  <si>
    <t xml:space="preserve">DESCONOCIMIENTO   DE LA METODOLOGIA DEL PRODUCTO NO CONFORME </t>
  </si>
  <si>
    <t xml:space="preserve">DEFICIENCIA EN EL SERVICIO PRESTADO O EN EL PRODUCTO ENTREGADO. </t>
  </si>
  <si>
    <t xml:space="preserve">VERIFICACIÓN DE LA APLICACIÓN DE LA METODOLOGIA DEL PRODUCTO Y/O SERVICIO NO CONFORME </t>
  </si>
  <si>
    <t xml:space="preserve">SOCIALIZAR A LOS FUNCIONARIOS DEL PROCESO LA METODOLOGIA DEL SERVICIO Y/O PRODUCTO NO CONFORME PARA QUE SEA APLICADO. </t>
  </si>
  <si>
    <t xml:space="preserve">METODOLOGIA DEL PRODUCTO NO CONFORME SOCIALIZADA/ METODOLOGIA A SOCIALIZAR </t>
  </si>
  <si>
    <t>CA01017-P</t>
  </si>
  <si>
    <t>Se evidencia que no se hizo la verificación en término de oportunidad del punto de control (3) del procedimiento  APGTHGTHPT02 PLANEACIÓN, EJECUCIÓN Y EVALUACIÓN DEL PROCESO DE INDUCCION DE PERSONAL, toda vez que no se tomaron acciones frente a la encuesta del Coordinador del GIT de Cobro persuasivo a quien no se le realizo inducción especifica.</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</si>
  <si>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</si>
  <si>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</si>
  <si>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</si>
  <si>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 xml:space="preserve">Flata de personal para la ejecución de las actividades de evaluación de  inducción general y  específica durante el segundo semestre de 2016 y para elaborar sus respectivos informes.
</t>
  </si>
  <si>
    <t xml:space="preserve">Desarrollo inadecuado de las funciones asignadas,  lo cual afecta el cumplimiento de los objetivos institucionales.
Declaración de no conformidades reales al proceso. 
</t>
  </si>
  <si>
    <t>No contar con los conocimiento necesario para el desempeño de las funciones de un cargo, por falta de una adecuada inducción específica.</t>
  </si>
  <si>
    <t>Se debe elaborar un acta en el FORMATO DE ACTAS APGDOSGEFO01, donde conste que se adelantó la Inducción Específica, la cual debe estar firmada por todos los que participaron en el proceso de Inducción Específica. Dicha acta debe ser remitida a Gestión de Talento Humano dentro de los tres meses siguientes a la vinculación o al traslado de dependencia del funcionario o trabajador.</t>
  </si>
  <si>
    <t>Establecer un punto de control en el Procedimiento APGTHGTHPT02  - PLANEACION, EJECUCIÓN Y EVALUACIÓN DEL PROCESO DE INDUCCIÓN DE PERSONAL, para garantizar la existencia y entrega del acta de inducción específica.</t>
  </si>
  <si>
    <t xml:space="preserve">COORDINADOR GIT GESTIÓN TALENTO HUMANO/ PROFESIONAL APOYO A LA GESTIÓN </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</si>
  <si>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</si>
  <si>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</si>
  <si>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</si>
  <si>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</si>
  <si>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Revisando el link de publicación de los indicadores a responsabilidad del proceso dentro de la intranet, se puedo evidenciar que no existen registros de en la tendencia del indicador, por lo que se incumple el numeral 4.2.4 el cual establece que los registros se establecen para proporcionar evidencia de la conformidad con los requisitos así como de la operación eficaz, eficiente y efectiva del sistema de gestión de calidad; la principal causa identificada es que el proceso no asistió a la capacitación realizada por lo que no conocían la ejecución de esta actividad y no tienen determinado el funcionario responsable para su ejecución, generando como un riesgo potencial el que no se generen registro con los cuales se pueda interpretar la tendencia de los indicadores y poder tomar las acciones adecuadas frente al fortalecimiento del proceso.</t>
  </si>
  <si>
    <t>CA01717-P</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</si>
  <si>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</si>
  <si>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</si>
  <si>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</si>
  <si>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</si>
  <si>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FALTA DE SEGUIMIENTO A LAS ACCIONES DE MEJORA ESTABLECIDAS </t>
  </si>
  <si>
    <t xml:space="preserve">ESTANCAMIENTO DEL SISTEMA DE GESTIÓN DE CALIDAD </t>
  </si>
  <si>
    <t xml:space="preserve">REALIZAR UN CUADRO DE CONTROL DE ACTIVIDADES DEL PROCESO </t>
  </si>
  <si>
    <t xml:space="preserve">CUADRO DE CONTROL DE ACTIVIDADES REALIZADOS </t>
  </si>
  <si>
    <t xml:space="preserve">QUE NO SE CUENTE CON LOS INDICADORES ADECUADOS PARA MEDIR LA GESTIÓN DEL PROCESO </t>
  </si>
  <si>
    <t xml:space="preserve">FALENCIAS EN LA REVISIÓN DE LOS INDICADORES </t>
  </si>
  <si>
    <t xml:space="preserve">TOMA DE DECISIONES INCORRECTAS </t>
  </si>
  <si>
    <t xml:space="preserve">REALIZAR UNA ADECUADA Y COMPLETA REVISIÓN Y ACTUALIZACIÓN DE INDICADRES DE GESTIÓN DEL PROCESO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</si>
  <si>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</si>
  <si>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</si>
  <si>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</si>
  <si>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</si>
  <si>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</si>
  <si>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</si>
  <si>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</si>
  <si>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</si>
  <si>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</si>
  <si>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 xml:space="preserve">QUE NO EXISTA UNA OPERACIÓN EFICAZ, EFICIENTE Y EFECTIVA DEL SISTEMA DE GESTIÓN DE CALIDAD. </t>
  </si>
  <si>
    <t xml:space="preserve">QUE NO SE GENEREN REGISTROS CON LOS QUE SE PUEDA IDENTIFICAR LOS INDICADORES </t>
  </si>
  <si>
    <t xml:space="preserve">DESCONOCIMIENTO DE LA ACTIVIDAD POR PARTE DEL FUNCIONARIO RESPONSABLE. </t>
  </si>
  <si>
    <t xml:space="preserve">REALIZAR LOS REGISTROS DE LOS INDICADORES DEL PROCESO EN EL LINK DE LA INTRANET DE LA ENTIDAD ESTABLECIDO PARA TAL FIN </t>
  </si>
  <si>
    <t xml:space="preserve">No de Registros Relizados de los indicaodres del proceso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</si>
  <si>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</si>
  <si>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</si>
  <si>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</si>
  <si>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</si>
  <si>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</si>
  <si>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</si>
  <si>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</si>
  <si>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</si>
  <si>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 xml:space="preserve">REALIZAR MESA DE TRABAJO CON SECRETARIO GENERAL, COORDINADOR DE SERVICIOS ADMINISTRATIVOS; PARA ESTIPULAR FECHA DE CUMPLIMIENTO DE LA INSTALACIÓN DE LOS ARCHIVADORES   </t>
  </si>
  <si>
    <t xml:space="preserve">SOLICITAR MEDIANTE CORREO ELECTRONICO A LA DIVISIÓN CARTAGENA LA INFORMACIÓN SOBRE LAS FECHAS DE ENVIO  DEL BACK UP </t>
  </si>
  <si>
    <t>REALIZAR MESA DE TRABAJO CON SECRETARIO GENERAL, COORDINADOR DE SERVICIOS ADMINISTRATIVOS; PARA ESTIPULAR FECHA DE CUMPLIMIENTO  DE LA INSTALACIÓN DE LA MAQUINA PARA LA ELABORACIÓN DE LOS CARNETS</t>
  </si>
  <si>
    <t xml:space="preserve">25/11/2016
R ( 20-03-2017) </t>
  </si>
  <si>
    <t xml:space="preserve">26/10/2016
R ( 20-03-2017) </t>
  </si>
  <si>
    <t>26/10/2016
R ( 20-03-2017)</t>
  </si>
  <si>
    <t xml:space="preserve">03/03/2015
R(29-03-2017) </t>
  </si>
  <si>
    <t xml:space="preserve">SOLICITAR MEDIANTE MEMORANDO CAPACITACIÓN A LA OFICINA ASESORA DE PLANEACIÓN Y SISTEMAS ACERCA DE LA METODOLOGIA INTERNA DE ELABORACIÓN DE INDICADORES DE GESTIÓN, ESTRATEGICOS Y POR PROCESOS Y ACOMPAÑAMIENTO EN LA REDEFINICIÓN DE INDICADORES </t>
  </si>
  <si>
    <t xml:space="preserve">No DE MEMORANDOS ENVADOS / No DE MEMORANDOS A ENVIAR </t>
  </si>
  <si>
    <t>REALIZAR LA ACTUALIZACIÓN DE LOS INDICADORES DEL PROCESO DE ACUERDO A LA METODOLOGIA  INTERNA DE ELABORACIÓN DE INDICADORES DE GESTIÓN</t>
  </si>
  <si>
    <t xml:space="preserve">ASISTENCIA JURIDICA </t>
  </si>
  <si>
    <t>CI00517-P</t>
  </si>
  <si>
    <t>Se observa en la presentación del informe de desempeño correspondiente al II semestre de 2016 que el proceso no dio cumplimiento al 100% de las acciones de mejora establecidas en dicho informe.</t>
  </si>
  <si>
    <t>CI00617-P</t>
  </si>
  <si>
    <t>Se evidencia desactualización de la matriz primaria y secundaria del proceso, toda vez que en el mismo se encuentra establecido la presentación del informe de procesos judiciales el cual fue derogado por el Decreto 1167 de 2016, articulo 6. Así mismo se encuentra desactualizada la ficha de caracterización en el Hacer del proceso y el normograma Institucional.</t>
  </si>
  <si>
    <t>CI00717-P</t>
  </si>
  <si>
    <t>No se presentó el 100% de los insumos requeridos (carpeta de contratos vigencia 2013 y 2014) por el Grupo de Trabajo de Control Interno para la ejecución de la auditoria al Hacer del proceso de Asistencia Jurídica.</t>
  </si>
  <si>
    <t>FALTA DE SOCIALIZACIÓN DEL RESPONSABLE DE SECRETARIA TECNICA DE COMITÉ Y DEFENSA DE LA DEGORATORIA DEL DECRETO 1167 /2016</t>
  </si>
  <si>
    <t xml:space="preserve">DOCUMENTACIÓN DEL SISTEMA DE GESTIÓN DE CALIDAD DESACTUALIZADO </t>
  </si>
  <si>
    <t xml:space="preserve">ACTUALIZAR  EL NORMOGRAMA DEL PROCESO ASISTENCIA JURIDICA, ACTUALIZANDO EL DECRETO 1167/2016 QUE DEROGÓ EL INFORME DE DESEMPEÑO SEMESTRAL DE PROCESOS CON DESTINO A LA AGENCIA NACIONAL DE DEFENSA JURIDICA DEL ESTADO </t>
  </si>
  <si>
    <t xml:space="preserve">ACTUALIZAR LA MATRIZ PRIMARIA Y SECUNDARIA ELIMINANDO EL INFORME SEMESTRAL DE PROCESOS JUDICALES CON DESTINO A LA AGENCIA NACIONAL DE DEFENSA JURIDICA DEL ESTADO </t>
  </si>
  <si>
    <t xml:space="preserve">ACTUALIZAR LA FICHA DE CARACTERIZACIÓN DEL PROCESO ASISTENCIA JURDICA ELIMINANDO EN EL HACER DEL PROCESO EL INFORME SEMESTRAL DE PROCESOS CON DESTINO A LA AGENCIA NACIONAL DE DEFENSA JURIDICA DEL ESTADO  </t>
  </si>
  <si>
    <t xml:space="preserve">DESACTUALIZACIÓN DE LA MATRIZ PRIMARIA Y SECUNDARIA, DE LA FICHA DE CARACTERIZACIÓN Y NORMOGRAMA DEL PROCESO </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</si>
  <si>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</si>
  <si>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POSIBLE INCUMPLIMIENTO DEL SISTEMA DE GESTIÓN DE CALIDAD  Y DE LA MEJORA CONTINUA DEL PROCESO ASISTENCIA JURIDICA </t>
  </si>
  <si>
    <t xml:space="preserve">SE GESTIONÓ EL CUMPLIMIENTO DE LAS ACCIONES DE MEJORA, SIN EMBARGO ESTAS DEPENDEN DEL CUMPLIMIENTO DE TERCEROS.
(AGENCIA NACIONAL DE DEFENSA JURIDICA DEL ESTADO) 
DEBIDO AL ALTO VOLUMEN DE CARPETAS NO SE DIO CUMPLIMIENTO A LA TOTALIDAD, EN LA CREACION DE LOS EXPEDIENTES.  </t>
  </si>
  <si>
    <t xml:space="preserve">INCUMPLIMIENTO A LAS SALIDAS DEL ACTUAR DEL PROCESO </t>
  </si>
  <si>
    <t>REALIZAR PLANES DE TRABAJO A TRAVÉS DE CUMPLIMIENTO DE CRONOGRAMAS EN DONDE SE TOMARÁ LAS ACCIONES PARA LA CREACIÓN DE LOS EXPEDIENTES VIRTUALES DE LAS VIGENCIAS 2014-2015</t>
  </si>
  <si>
    <t xml:space="preserve">COORDINADOR GIT DEFENSA JUDICIAL </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</si>
  <si>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</si>
  <si>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</si>
  <si>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</si>
  <si>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</si>
  <si>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 xml:space="preserve">DISPONER LAS CARPETAS DE LOS CONTRATOS  EN EL SEGUIMIENTO AL PLAN DE MEJORAMIENTO CORRESPONDIENTE AL SEGUNDO TRIMESTRE EN CUMPLIMIENTO A LA ACCIÓN DE LIQUIDACIÓN DE CONTRATOS  DE LA VIGENCIA </t>
  </si>
  <si>
    <t xml:space="preserve">No DE MESAS DE TRABAJO REALIZADAS/ No  DE MESAS DE TRABAJO POR REALIZAR </t>
  </si>
  <si>
    <t xml:space="preserve">SE REALIZARÁ MESA DE TRABAJO CON LA AGENCIA NACIONAL DE DEFENSA JURIDICA DEL ESTADO EN TRIMESTRE,  PARA ACLARAR LOS TERMINOS  A TRAVÉS DE LOS CUALES SE TOMARÁN ACCIONES   DE MEJORA FRENTE AL CERTIFICADO EKOGUI.  </t>
  </si>
  <si>
    <t xml:space="preserve">No DE EXPEDIENTES REALIZADOS/No  DE EXPEDIENTES VIRTUALES POR REALIZAR </t>
  </si>
  <si>
    <t>NORMOGRAMA ACTUALIZADO</t>
  </si>
  <si>
    <t xml:space="preserve">MATRIZ PRIMARIA Y SECUNDARIA ACTUALIZADA </t>
  </si>
  <si>
    <t xml:space="preserve">No DE CARPETAS DE CONTRATO PRESENTADAS/ No  DE CARPETAS PENDIENTES POR PRESENTAR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</si>
  <si>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</si>
  <si>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</si>
  <si>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</si>
  <si>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CI00217-P</t>
  </si>
  <si>
    <t xml:space="preserve">En la ficha de caracterización del proceso,  no se cuenta con el 100% de las actividades que ejecuta el HACER, así mismo el VERIFICAR y el ACTUAR no se encuentran acordes  a las metodologías establecidas por el FPS.
</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</si>
  <si>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</si>
  <si>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</si>
  <si>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</si>
  <si>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</si>
  <si>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</si>
  <si>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</si>
  <si>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</si>
  <si>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</si>
  <si>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</si>
  <si>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INCLUIDO LAS NUEVAS ACTIVIDADES EN CUANTO A LA SEGURIDAD DE LA INFORMACIÓN </t>
  </si>
  <si>
    <t xml:space="preserve">INCUMPLIMIENTO A LA NORMATIVIDAD </t>
  </si>
  <si>
    <t xml:space="preserve">RETRASO EN LA IMPLEMENTACIÓN Y CUMPLIMIENTO DE LAS ACTIVIDADES </t>
  </si>
  <si>
    <t xml:space="preserve">NO EXISTE CONTROLES </t>
  </si>
  <si>
    <t xml:space="preserve">ACTUALIZAR LA FICHA DE CARACTERIZACIÓN DEL PROCESO GESTIÓN TICS INCLUYENDO LAS NUEVAS ACTIVIDADES </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</si>
  <si>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</si>
  <si>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</si>
  <si>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</si>
  <si>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</si>
  <si>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</si>
  <si>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</si>
  <si>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</si>
  <si>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</si>
  <si>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</si>
  <si>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LAS ESTRATEGIAS DEL PLAN DE CONTINGENCIA DEL NEGOCIO </t>
  </si>
  <si>
    <t xml:space="preserve">DESARROLLAR UN PLAN DE REANUDACIÓN DE OPERACIONES </t>
  </si>
  <si>
    <t xml:space="preserve">PONER EN PRUEBA EL PLAN DE CONTINGENCIA DEL NEGOCIO </t>
  </si>
  <si>
    <t>CI00817-P</t>
  </si>
  <si>
    <t>Falta de gestión por parte del proceso para subsanar las carpetas mojadas del archivo de gestión del proceso asistencia jurídica correspondiente a la vigencia 2013; así mismo no se evidencia comunicación al proceso afectado.</t>
  </si>
  <si>
    <t xml:space="preserve">NO EXISTE UNA DIRECTRIZ QUE ESTABLESCA LOS METODOS DE SECADO DE LOS DOCUMENTOS AFECTADOS POR EL AGUA. </t>
  </si>
  <si>
    <t xml:space="preserve">DETERIORO DE LOS DOCUMENTOS DE ARCHIVO, PAPEL,FOTOGRAFIAS,MAGNETICO.  </t>
  </si>
  <si>
    <t xml:space="preserve">ELABORAR UNA GUIA PARA LA RECUPERACIÓN DE DOCUMENTOS DETERIORADOS POR INUNDACIONES </t>
  </si>
  <si>
    <t xml:space="preserve">NO DE GUIAS ELABORADAS/  NO DE GUIAS POR ELABORAR </t>
  </si>
  <si>
    <t xml:space="preserve">No de Fichas de Caracterización Actualizada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</si>
  <si>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</si>
  <si>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</si>
  <si>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</si>
  <si>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Estrategia del Plan de Contingencia del Negocio Desarrollada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</si>
  <si>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</si>
  <si>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</si>
  <si>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</si>
  <si>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Se verifica que fueron entregadas las cartillas de Inducción General de la entidad y la seguridad y salud en el trabajo a los funcionarios Carlos Carrillo, Meira Pitre, Ana María Arce y Nelly Rincón que ingresaron al FPS en el año 2016 hasta el corte del mes de marzo del año 2017, la cual se encuentra desactualizada.</t>
  </si>
  <si>
    <t>CI00917-P</t>
  </si>
  <si>
    <t>Dificultades en el proceso de adaptaciòn a la Entidad del funcionario recièn vinculado, por suministro de informaciòn institucional desactualizada durante su proceso de inducciòn General.</t>
  </si>
  <si>
    <t>El funcionario encargado para el 2016 no actualizó la información en la cartilla de inducciòn y  no realizò copias de seguridad.
El funcionario encargado para realizar la actividad de inducción general a partir de enero de 2017, no recibió la información de última cartilla.</t>
  </si>
  <si>
    <t>Desarrollo inadecuado de algunas  actividades por parte del nuevo funcionario
Declaraciòn de No Conformidades al Proceso</t>
  </si>
  <si>
    <t xml:space="preserve">La Actividad No. 1 del Procedimiento APGTHGTHPT02     PLANEACIÓN, EJECUCIÓN Y EVALUACIÓN DEL PROCESO DE INDUCCION DE PERSONAL señala la responsabilidad de actualizar la Cartilla de Inducción General, la Presentación en Diapositivas, y demás material requerido, de acuerdo con las Propuesta de Contenidos para el Proceso de Inducción, numeral 5.1 del Programa de Inducción y Reinducción del FPS, Código: APGTHGTHPG01, y con los cambios presentados en la entidad. </t>
  </si>
  <si>
    <t>Actualizar la Cartilla teniendo en cuenta todos los cambios surgidos a la fecha</t>
  </si>
  <si>
    <t>Incluir un punto de control en el procedimiento APGTHGTHPT02  PLANEACIÓN, EJECUCIÓN Y EVALUACIÓN DEL PROCESO DE INDUCCION DE PERSONAL para garantizar que la cartilla se mantenga actualizada según las novedades que se identifiquen.</t>
  </si>
  <si>
    <t>CARTILLA ACTUALIZADA</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</si>
  <si>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</si>
  <si>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</si>
  <si>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</si>
  <si>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</si>
  <si>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</si>
  <si>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</si>
  <si>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</si>
  <si>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</si>
  <si>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</si>
  <si>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</si>
  <si>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</si>
  <si>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</si>
  <si>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</si>
  <si>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</si>
  <si>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</si>
  <si>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</si>
  <si>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</si>
  <si>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</si>
  <si>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</si>
  <si>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REALIZAR MESA DE TRABAJO CON LOS FUNCIONARIOS DE OPS  PARA ESTABLECER EL INDICADOR ADECUADO, QUE MIDA LA CONFORMIDAD DEL SISTEMA </t>
  </si>
  <si>
    <t xml:space="preserve">PRESENTAR EL INDICADOR A OPS Y LLEVARLO A COMITÉ PARA SU APROBACIÓN </t>
  </si>
  <si>
    <t>INDICADOR APROBADO /INDICADOR ESTABLECIDO</t>
  </si>
  <si>
    <t xml:space="preserve">INDICADOR ESTABLECIDO /INDICADOR A DEFIRNIR </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</si>
  <si>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</si>
  <si>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</si>
  <si>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</si>
  <si>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</si>
  <si>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</si>
  <si>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CI01317-P</t>
  </si>
  <si>
    <t>El  proceso GIT servicios de salud no tiene documentadas las actividades desarrolladas por los médicos auditores a nivel nacional y por la Coordinación del Servicio de salud o la Subdirección de prestaciones sociales, para el trámite de la documentación (copia de la factura con sello de cancelada o la respectiva certificación del pago suscrita por el representante legal, los soportes que originaron el pago, los formatos de solicitud de recobro MYT01 ó MYT02 según corresponda y, el anexo técnico en medio magnético) remitida al proceso de Gestión de Cobro; Situación que no permite evaluar la gestión oportuna del trámite de recobros del FOSYGA y evaluarlos riesgos de vencimiento.</t>
  </si>
  <si>
    <t xml:space="preserve">NO SE HABIA ESTABLECIDO LA NECESIDAD DE LA CREACIÓN DE UN PROCEDIMIENTO.  </t>
  </si>
  <si>
    <t>CI01417-P</t>
  </si>
  <si>
    <t>Se observa en la presentación del informe de desempeño correspondiente al I y II semestre de 2016 que el proceso no dio cumplimiento al 100% de las acciones de mejora establecidas en dicho informe.</t>
  </si>
  <si>
    <t>CI01517-P</t>
  </si>
  <si>
    <t>No se presentó el 100% de los insumos requeridos (Certificación de Incapacidad Laboral afiliados) por el Grupo de Trabajo de Control Interno para la ejecución de la auditoria toda vez que el proceso no tiene archivada la información.</t>
  </si>
  <si>
    <t>CI01617-P</t>
  </si>
  <si>
    <t>El proceso de servicios de salud no cuenta con un mapa de riesgos, siendo este de gran importancia por ser un proceso misional.</t>
  </si>
  <si>
    <t xml:space="preserve">QUE SE INCUMPLA CON LAS ACTIVIDADES ESTABLECIDAS PARA EL RECOBRO DEL FOSYGA.  </t>
  </si>
  <si>
    <t xml:space="preserve">ACTA DE MESA DE TRABAJO </t>
  </si>
  <si>
    <t xml:space="preserve">QUE NO SE DE CUMPLIMIENTO A LA MEJORA CONTINUA DEL PROCESO </t>
  </si>
  <si>
    <t>DESORGANIZACION DEL ARCHIVO DE GESTION DEL PROCESO</t>
  </si>
  <si>
    <t>INCUMPLIMIENTO A LOS LIENAMIENTOS ESTABLECIDOS POR GESTION DOCUMENTAL PARA LA ORGANIZACIÓN DEL ARCHIVO DE GESTION</t>
  </si>
  <si>
    <t>FALTA DE CONOCIMIENTO DE LA METODOLOGIA DE ADMINISTRACION DEL RIESGO</t>
  </si>
  <si>
    <t xml:space="preserve">QUE NO SE ESTABLEZCAN LOS RIESGOS INHERENTES AL PROCESO </t>
  </si>
  <si>
    <t>QUE NO SE TOMEN ACCIONES PREVENTIVAS PARA QUE NO SE MATERIALICEN LOS RIESGOS</t>
  </si>
  <si>
    <t>SOLICITAR A LA OFICINA OPS ASESORIA SOBRE LA CREACION DEL MAPA DE RIESGO PARA EL PROCESO PARA LA IDENTIFICACION DEL RIESGO</t>
  </si>
  <si>
    <t xml:space="preserve">CORREO ELECTRONICO </t>
  </si>
  <si>
    <t>ENVIAR CORREO ELECTRONICO AL FUNCIONARIO ENCARGADO DEL ARCHIVO DE GESTION DEL PROCESO SOLICITANDO EL CUMPPLIMIENTO DE LOS LINEAMIENTOS ESTABLECIDOS PARA ORGANIZACIÓN DEL MISMO.</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</si>
  <si>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</si>
  <si>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</si>
  <si>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</si>
  <si>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</si>
  <si>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CI01917-P</t>
  </si>
  <si>
    <t>CI02017-P</t>
  </si>
  <si>
    <t>Se evidencia en la bandeja de entrada del sistema de correspondencia interna ORFEO de la secretaria del proceso se encuentra con 1791 radicados, del profesional con 363 radicados y el auxiliar administrativo con 118 radicados.</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</si>
  <si>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</si>
  <si>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</si>
  <si>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</si>
  <si>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ACTUALZAR EL PROCEDIMIENTO RAMITE DE TUTELA POR CONCEPTOS DE SERVICIOS DE SALUD MIGSSSPSPT30, DONDE SE INCLUYA ACTIVIDADES DE LOS TRAMITES (DESACATO Y  SANCIÓN) </t>
  </si>
  <si>
    <t xml:space="preserve">RESOLUCIÓN DE APROBACIÓN DEL PROCEDIMIENTO. </t>
  </si>
  <si>
    <t>QUE SE PIERDA LA EVIDENCIA DE LA CONTESTACIÓN DE LOS TRAMITES</t>
  </si>
  <si>
    <t xml:space="preserve">INCUMPLIMIENTO DEL PROCEDIMIENTO ESTABLECIDO POR GESTIÓN DOCUMENTAL PARA LA DIGITALIZACIÓN 4 TO CHULO </t>
  </si>
  <si>
    <t xml:space="preserve">ENVIAR MEMORANDO A LOS FUNCIONARIOS ENCARGADOS  SOLICITANDO  EL CUMPLIMIENTO DE LA ACTIVIDAD. </t>
  </si>
  <si>
    <t xml:space="preserve">DESORGANIZACIÓN POR PARTE DE LOS FUNCIONARIOS ENCARGADOS.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</si>
  <si>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</si>
  <si>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</si>
  <si>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</si>
  <si>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</si>
  <si>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</si>
  <si>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</si>
  <si>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Se evidencia que en el sistema de correspondencia interna ORFEO de la secretaria  y del Auxiliar administrativo grado 2 de la SUBDIRECCION DE PRESTACIONES SOCIALES se encuentran radicados de la vigencia 2013 y 2016 (20133450004163, 20133450004133, 20163460003383, 20163460002703, 20163460003383, 20163460003693 y 20163450003503) correspondiente a trámites de recobro del FOSYGA, los cuales no se le ha dado trámite a la fecha.</t>
  </si>
  <si>
    <t xml:space="preserve">QUE NO SE REALICE EL TRAMITE CORRESPONDIENTE A LA SOLICITUD DE RECOBRO DEL FOSYGA </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</si>
  <si>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</si>
  <si>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</si>
  <si>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</si>
  <si>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</si>
  <si>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REALIZAR DEPURACIÓN DE LA BANDEJA DE ORFEO QUE SE ENCUENTRA ASIGNADA EN PRESTACIONES ECONOMICAS </t>
  </si>
  <si>
    <t xml:space="preserve">SUBDIRECTOR DE PRESTACIONES SOCIALES </t>
  </si>
  <si>
    <t xml:space="preserve">ENVIAR MEMORANDO A LA FUNCIONARIA ENCARGADA  DEL CANAL  DE DISTRIBUCIÓN DE LA SUBDDIRCCIÓN DE PRESTACIONES SOCIALES SOLICITANDO  CUMPLA CON TRANSPARENCIA Y EN TERMINOS DE OPORTUNIDAD LA REASIGNACIÓN DE LOS TRAMITES </t>
  </si>
  <si>
    <t xml:space="preserve">SOLICITAR AL PROCESO TICS  A TRAVÉS DE CORREO ELECTRONICO LA ASIGNACIÓN DE LA SUBDIRECCIÓN  DE PRESTACIONES SOCIALAES AL SISTEMA DE CORRESPONDENCIA ORFEO </t>
  </si>
  <si>
    <t xml:space="preserve">BANDEJA DE CORRESPONDENCIA ORFEO DEPURADA </t>
  </si>
  <si>
    <t xml:space="preserve">REALIZAR MESA DE TRABAJO CON LOS PROCESOS INVOLUCRADOS EN LA RELAIZACIÓN DEL RECOBRO AL FOSYGA  PARA ESTABLECER LA MANERA ADECUADA DE LA REALIZACION DE LOS RECOBROS.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</si>
  <si>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</si>
  <si>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</si>
  <si>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</si>
  <si>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</si>
  <si>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</si>
  <si>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 xml:space="preserve">ELABORAR UN PLAN DE MANTENIMIENTO DE LOS EQUPOS DE COMPUTO </t>
  </si>
  <si>
    <t xml:space="preserve">Plan de Mantenimiento de equipos de computo </t>
  </si>
  <si>
    <t xml:space="preserve">La Guia politica para administración del Riesgo se encuentra en revisión de ajustes, en este se consignó los bajo los lineamientos de la Guia de administración del Riesgo del DAFP, donde se incluyo el Analisis del Riesgo a través del contexto Externo e Interno....  este fue enviado a OPS con fecha del 03 de oct de 2017, evidencias se encuentran en correo electronico de funcionario encargado Yerisdh@fondo </t>
  </si>
  <si>
    <t xml:space="preserve"> El procedimiento PUBLICACION Y ACTUALIZACION DE INFORMACION EN MEDIOS ELECTRONICOS (PAGINA WEB INTRANET) APGTSOPSPT01,en donde se incluyó el punto de control; fue aprobado mediante resolución 1200 del 05 de septiembre de 2017, el mismo se encuentra publicado en el listado maestro de documentos del proceso Gestión Tics. </t>
  </si>
  <si>
    <t>Se retomo el Plan de trabajo de la actualización del MECI y se estan ejecutando las actividades que aun permanecen en dicho plan, se espera para el IV trimestre del año en curso los procesos que aun mantienen actividades en el Plan logren culminar las mismas y de esta manera poder culminar satisfactoriamente la actualización del MECI 2014. Evidencias que se puede cotejar la secretaria de la Oficina Asesora de Planeación y Sistemas.</t>
  </si>
  <si>
    <t xml:space="preserve">Esta actividad depende de la anterior. </t>
  </si>
  <si>
    <t xml:space="preserve">Las TRD de la division deben ser objeto de rediseño teniendo en cuenta las funciones administrativas de cada uno de los puntos admnistrativos fuera de bogota. Luego de este anilisis se presentará ante el comité de desarrollo administrativo para su respectiva aprobacion teniendo en cuenta las fechas señaladas en el plan, se envio coreo electronico al coordinador de prestaciones del servicio de salud  el dia 18/09/2017, evidencia consignada en el equipo de computo del profesional de Gestion Documental. </t>
  </si>
  <si>
    <t>el proceso de Gestion Documental se encuentra diseñando la guia para el deterioro de documentos evidencia consignada en el equipo de computo del porfesional de Gestion Documental</t>
  </si>
  <si>
    <t>El proceso de Atención al Ciudadano realizó un plan Operativo en el cual estan consignadas cada una de las activiadades con sus respectivas fechas, responsables y los avances que se han ido realizando en cada uno de los planes. Evidencia consignada en el equipo del Porfesional de Atención al Ciudadano Yerime Gómez Reina</t>
  </si>
  <si>
    <t>El día 18 de Septiembre  de 2017 se reunieron los funcionarios  Francisco Rangel y Vilma Ruiz, con el fin de proceder al envió del correo que contiene la información de las quejas que se encuentran abiertas de la Supersalud, con el fin de buscar la solución oportuna de las respuestas de las PQRSD y su respectivo seguimiento, informándole por correo electrónico  a la Dra. Nury Navarro. Se imprimen los correos electrónicos para evidencia, los cuales se encuentran el la carpeta  220-5202 Actas de Capacitación y Socializacion 2017</t>
  </si>
  <si>
    <t>La Oficna de Atención al Ciudadano envió con los ajustes solicitados por el revisor tecnico de la ofisna OPS el día  2 de Octubre de 2017, evidencia consignada en el equipo de la Profesional Arlina Tovio.</t>
  </si>
  <si>
    <t>Esta activiada depende de la anterior.</t>
  </si>
  <si>
    <t>Mediante memorandos No. SFI-20174000054733, SFI- 20174000054753, SFI-20174000054773, SFI-20174000054643, SFI-20174000054793, SFI-20174000054713, SFI-20174000054683 y SFI-20174000054983 del 06 de Junio de 2017, se solicitó por parte de la Subdirección Financiera al GIT de Contabilidad, informe de actualización de procedimientos asignados de acuerdo al Cronograma interno establecido al GIT  de Contabilidad por parte del Coordinador del mismo,  mediante correo electrónico enviado el 21 de Marzo de 2017. De esta forma se recibió respuesta del estado de avance y compromiso para la actualización de los procedimientos por parte del GIT de Contabilidad mediante oficios GCO-20174200055853, CC-20171340055843, GCO-20174200055823, GCO-20174200055073, GCO-20174200055733, GCO-20174200055723 y GCO-20174200056203, adicionalmente en el tercer trimestre del 2017, el GIT de contabilidad envió correos electrónicos de fechas 16 de Agosto de 2017, 25 de agosto de 2017 y 11 de Septiembre de 2017 dirigidos al personal de contratistas del grupo que tienen asignados procedimientos para llevar a cabo la respectiva actualización, con el objetivo de recordar el cumplimiento de avance de los mismos.</t>
  </si>
  <si>
    <t>Se efectuó solicitud de actualización de las Tablas de Retención Documental de la Subdirección Financiera, mediante oficio SFI-20174000086993 del 14 de Septiembre de 2017, y se entregó en la Secretaría General el dia 15 de Septiembre de 2017; para su correspondiente revisión. Lo anterior se realizó con la debida sustentación de acuerdo a lo consignado en las actas  No. 002 de fecha 30 de mayo de 2017 y acta No. 003 del 08 de junio de 2017, las cuales se encuentran en la carpeta ACTAS SUBDIRECCIÓN FINANCIERA 2017.</t>
  </si>
  <si>
    <t>Mediante Memorando No. SFI-220174000033423 del 04 de Abril de 2017 fue solicitado a la Oficina Asesora de Planeación y Sistemas capacitación de metodología interna de elaboración de indicadores.</t>
  </si>
  <si>
    <t>Esta actividad no presenta avance, ya que atendiendo las recomendaciones de la Entidad Certificadora BUREAU VERITAS, se recomienda elaborar 01 indicador de eficiencia, 01 indicador de eficacia y 01 indicador de efectividad; por lo cual la Subdirección financiera se encuentra analizando los indicadores para realizar la medición descrita.</t>
  </si>
  <si>
    <t xml:space="preserve">Para  el  presente  reporte  no  se  iniciado  la  actualizacion del  procedimiento, por lo cual  se trabajará  para  el  proximo  trimestre </t>
  </si>
  <si>
    <t xml:space="preserve">Se  solicitó   la capacitacion   mediante  memorandos   20174200072933  con fecha   28-07-2017    y  se  reitero  nuevamente    mediante  memorando 2017420085693 de  fecha   11-09-2017,  la  cual  se  encuentra  pendiente   de  realizar  por  parte de  el  GIT de  Atencion  al  Ciudadano  y  Gestion  Documental, la evidencia se encuentra en la carpeta del GIT  de Contabilidad TRD  </t>
  </si>
  <si>
    <t xml:space="preserve">mediante correo electronico indirai@fondo del 22 de agosto del 2017 y el 02 de Octubre del 2017 se solicito a la oficina de OPS la asignacion de fecha y hora para la realizacion de mesa de trabajo para asesoria sobre la realizacion del mapa de riesgo del proceso. </t>
  </si>
  <si>
    <t xml:space="preserve">mediante correo electronico indirai@fondo del 28 de Agosto del 2017 y del 29 de Septiembre del 2017 se solicito la asignacion nuevamente de fecha y hora para la realizacion de Mesa de Trabajo para buscar solucion a los incumplimientos. </t>
  </si>
  <si>
    <t>mediante Memorando No 20173470002863 del 02 de Octubre del 2017 fue enviado el Back up de los meses de Julio, Agosto y Septiembre del año 2017.</t>
  </si>
  <si>
    <t xml:space="preserve">la ficha de caracterizacion del servicio de Salud se encuentea ajustada pero se encuentra a la espera de revision por parte del Sbdirector de Pestaciones Sciales y el Director General </t>
  </si>
  <si>
    <t>mediante acta del 09 de Agosto del 2017 se puede evidenciar mesa de trabajo realizada entre los procesos involucrados y el fosyga para establecer la manera adecuada de realizar los recobros</t>
  </si>
  <si>
    <t xml:space="preserve">se puede evidenciar en el computador de la funcionaria encargada de la calidad que se realizo cuadro de control de las actividades del proceso </t>
  </si>
  <si>
    <t xml:space="preserve">mediante correo electronico indirai@fondo del 22 de Agosto del 2017 se solicito a la encargada del archivo de Gestion el cumplimiento a los lineamientos establecidos por Gestion Documental </t>
  </si>
  <si>
    <t xml:space="preserve">el procedimiento RAMITE DE TUTELA POR CONCEPTOS DE SERVICIOS DE SALUD MIGSSSPSPT30, se encuentra con los ajustes realizados por el proceso para ser enviado a Revision tecnica evidencia encontrada en el compuntador de la funcionaria encargada de la calidad del proceso </t>
  </si>
  <si>
    <t>mediante el programa de correspondencia se puede evidenciar que la bandeja de impresión se encuentra depurado en un 100%</t>
  </si>
  <si>
    <t xml:space="preserve">mediante el programa de correspondencia se puede evidenciar que la bandeja de impresión se encuentra depurado en un 100% para solicitar la asignacion Al proceso de  TICS </t>
  </si>
  <si>
    <t>mediante memorando No 20173000092933 del 29 de Septiembre del 2017 se solicito a la encargada del canal de destribucion ORFEO el cumplimiento estricto con total transparencia y en tiempos de oportunidad en la reasignacion de los tramites.</t>
  </si>
  <si>
    <t xml:space="preserve">mediante memorando No 20173000092933 del 29 de Septiembre del 2017 se solicito a la funcionaria encargada de la bandeja de impresión la depuracion y actualizacion de la misma . </t>
  </si>
  <si>
    <t xml:space="preserve">Gestión de Talento Humano efectúo  actualización del procedimiento APGTHGTHPT02  - PLANEACION, EJECUCIÓN Y EVALUACIÓN DEL PROCESO DE INDUCCIÓN DE PERSONAL, incluyendo  el punto de control para garantizar la existencia y entrega del acta de inducción específica. Dicho procedimiento fue aprobado por el Comité de Control Interno y adoptado mediante Resolución No. 0953 de 07 Julio 2017
EVIDENCIAS: 2105203 - DOCUMENTOS DEL SIG - PÁGINA INTRANET DEL FPS
</t>
  </si>
  <si>
    <t xml:space="preserve">Gestión de Talento Humano efectúo  actualización del procedimiento APGTHGTHPT02  - PLANEACION, EJECUCIÓN Y EVALUACIÓN DEL PROCESO DE INDUCCIÓN DE PERSONAL, incluyendo  el punto de control para garantizar que la cartilla se mantenga actualizada según las novedades que surjan. Dicho procedimiento fue aprobado por el Comité de Control Interno y adoptado mediante Resolución No. 0953 de 07 Julio 2017
EVIDENCIAS: 2105203 - DOCUMENTOS DEL SIG -  - PÁGINA INTRANET DEL FPS
</t>
  </si>
  <si>
    <t xml:space="preserve">EL PROCESO GESTIÓN TIC´S NO HE EJECUTADO ESTA ACTIVIDAD </t>
  </si>
  <si>
    <t xml:space="preserve">EL PROCEDIMIENTO  PUBLICACIÓN Y ACTUALIZACIÓN DE INFORMACIÓN EN MEDIOS ELECTRONICOS (PAGINA WEB, INTRANET)  APGTSOPSFC01  FUE APROBADO MEDIENTE RESOLUCION  1200 - 05/09/2017 Y SOCIALIZADO POR MEDIO DE CORREO ELECTRONICO EL DIA 19/09/2017 ESTO SE PUEDE EVIDENCIAR EN EL  CORREO ELECTRONICO ROSELYSS@FONDO </t>
  </si>
  <si>
    <t xml:space="preserve">EL PROCESO DE TIC´S HA DESARRROLO HASTA LA FASE IV. "DESARROLLO DEL PLAN" Y ADEMAS  SE ENCUENTRA EN PROCESO DE ASESORAMIENTO Y REVISION DEL PLAN DE CONTINUIDAD DE NEGOCIO POR PARTE DEL MINTIC PARA ESTA MANERA DARLE CONTINUIDAD EL DESARROLLO Y EJECUCION DEL PLAN </t>
  </si>
  <si>
    <t xml:space="preserve">EL PROCESO DE GESTIÓN TIC´S SOLICITO DISPONIBILIDAD PRESUPUESTAL PARA LA ADQUISICIÓN DE LAS NUEVAS LICENCIAS Y LA ACTUALIZACIÓN DE LAS EXISTENTES MEDIANTE EL MEMORANDO OPS - 20171200076973 ESTE SE ENVIO PARA DIRECCION PARA SU RESPECTIVA REVISION Y FIRMA </t>
  </si>
  <si>
    <t xml:space="preserve">EL PROCEDIMIENTO  PUBLICACIÓN Y ACTUALIZACIÓN DE INFORMACIÓN EN MEDIOS ELECTRONICOS (PAGINA WEB, INTRANET)  APGTSOPSFC01 Y EL FORMATO ESQUEMA DE PUBLICACIÓN  FUE APROBADO MEDIENTE RESOLUCION  1200 - 05/09/2017 Y SOCIALIZADO POR MEDIO DE CORREO ELECTRONICO EL DIA 19/09/2017 ESTO SE PUEDE EVIDENCIAR EN EL  CORREO ELECTRONICO ROSELYSS@FONDO </t>
  </si>
  <si>
    <t xml:space="preserve">EL PROCESO DE GESTUÓN TIC´S ENVIO PARA COMITÉ DE CONTROL INTERNO Y CALIDAD EL DIA 05/09/2017 ESTO SE PUEDE EVIEDENCIAREN EL  CORREO ELECTRONICO ROSELYSS@FONDO </t>
  </si>
  <si>
    <t xml:space="preserve">EL PROCESO GESTION TIC´S DESARROLLO DENTRO EL PLAN DE CONTINUIDAD DE NEGOCIO LAS ESTRATEGIAS DE RECUPERACION ESTO SE PUEDE EVIDENCIAR EN EL EQUIPO DE LA FUNCIONARIA ENCARGADA </t>
  </si>
  <si>
    <t xml:space="preserve">EL PROCESO DE TIC´S SE ENCUENTRA EN PROCESO DE ASESORAMIENTO Y REVISION DEL PLAN DE CONTINUIDAD DE NEGOCIO POR PARTE DEL MINTIC PARA ESTA MANERA DARLE CONTINUIDAD EL DESARROLLO Y EJECUCION DEL PLAN </t>
  </si>
  <si>
    <t>En el III Trimestre de 2017 El proceso de Asistencia Jurídica realizó un plan de trabajo cumpliendo con un cronograma donde se tomó las acciones frente a la creación de 400 expedientes virtuales de la vigencia 2014 y de la vigencia 2015 se crearon 450 expedientes virtuales cumpliéndose en un 100%.</t>
  </si>
  <si>
    <t>En el III Trimestre de 2017 La ficha de caracterizacion ya surtió todas las etapas para aprobación y desde el 6 de septiembre de 2017, fue enviada a la Oficina Asesora de Planeación y Sistemas para la aprobación del Comité de Control Interno y Calidad; tal y como se evidencia en el correo electronico de fecha 06 de Septiembre de 2017.</t>
  </si>
  <si>
    <t>Se estan realzando los ajuestes solicitados al documento Plan Estratégico por parte del revision técnico, una vexz se tengan se remitiran para su revisión.</t>
  </si>
  <si>
    <t>Se esta realizando los ajuestes a los anexos del manual de calidad, los cuales se radicaran en la Oficina Asesora de Planeación y sistemas, evidencia que se puede cotejar en el equiupo de computo de lilianag y/o en los proceso misionale.</t>
  </si>
  <si>
    <t>Se esta realizando la actualización del procedimiento ESDESOPSPT14 - Formulación, Administración Y Seguimiento Del Plan Anticorrupción Y De Atención Al Ciudadano  el cual será radicado en la Oficina Asesora de Planeación y Sistemas para realizarle revisión técnica</t>
  </si>
  <si>
    <t>lMediante resolución No 1200 del 05 de septiembre de 2017 se aprobo el procedimiento  ESDESOPSPT16 DISTRIBUCIÓN DEL PLAN ANUAL DE CAJA RECURSOS NACIÓN el cual se encuentra publicado en la paguna de intranet -  link http://190.60.243.34/sipnvo/ver_pcact.asp?id=ESDESOPSPT16&amp;cat=Actividades</t>
  </si>
  <si>
    <t xml:space="preserve">EL PROCESO DE GESTIÓN TIC´S ENVIO A REVISIÓN TECNICA EL PROCEDIMIENTO APGTSOPSPT07 - MANTENIMIENTO DE SERVIDOR DE APLICACIONES Y BASE DATOS, INCUYENDO LA ACTIVIDAD REFERENTE A LA EJECUCIÓN DEL MANTENIMIENTO DEL SERVIDOR DE SEGURIDAD Y LAS ACCIONES A TOMAR CON RESPECTO AL INFORME TRIMESTRAL DE USO DE INTERNET EL DIA 22/08/2017 Y SE REALIZARON  AJUSTES DEL MISMO  Y DESDE EL DIA 05/10/2017 SE ENCUENTRA EN TRAVERSALIDAD , ESTOS SE PUEDE EVIDENCIAR EL CORREO ELECTRONICO ROSELYSS@FONDO </t>
  </si>
  <si>
    <t>EL PROCEDIMIENTO PEMYMOPSPT04 SEGUIMIENTO Y MEDICION A LOS PROCESOS, FUE RADICADO EN OPS PARA REVISIÓN TECNICA CON FECHA DEL 30 DE AGOSTO DE 2017, EVIDENCIA EN  CORREO ELECTRONICO YERISDH@FONDO</t>
  </si>
  <si>
    <t>Se dio de baja mediante salida de almacen con fecha 03 de Agosto de 2017 con Codigo de Salida 18670. ver carpeta BOLETIN DIARIO DE ALMACEN 230,11,01 mes de Agosto tomo 2</t>
  </si>
  <si>
    <t>Actualmente el proceso esta actualizando los indicadores del proceso porque esta realizando cambios en la caracterización del proceso</t>
  </si>
  <si>
    <t xml:space="preserve">No se ha iniciado la ejecucion de la acción por cuanto no se cuenta con el presupuesto requerido para efectuar la compra. </t>
  </si>
  <si>
    <t xml:space="preserve">No se ha iniciado la ejecucion de la acción por cuanto no se cuenta con el presupuesto reuqerido para efectuar la compra. </t>
  </si>
  <si>
    <t>El  procedimiento  APGSAGADPT19      CONSTITUCION Y EJECUCION DE CAJA MENOR  fue aprobado mediante resolución Resolución 1200 - 05/09/2017. ver recibido Plan de Mejoramiento Institucional</t>
  </si>
  <si>
    <t>Se realizó publicación de indicadores del proceso el dia 20 de Septiembre del 2017 mediante correo. ver correo de la funcionaria y la publicación en la INTRANET.</t>
  </si>
  <si>
    <t>Actualmente se esta actualizando los procedimientos del proceso de Bienes Transferidos</t>
  </si>
  <si>
    <t>actualmente el proceso tiene un borrador de los indicadores y se esta cambiando la caracterización del proceso para que los indicadores tengan relacion con la caracterizacion</t>
  </si>
  <si>
    <t>De los procedimientos que tiene el proceso para  actualizar  va en un 67 % de avance</t>
  </si>
  <si>
    <t xml:space="preserve">El proceso Gestión  Bienes Transferidos  esta actualmente  organizando EL ARCHIVO DE GESTION DEL PROCESO DE ACUERDO A LA TRD ASIGNADA solo falta un archivador </t>
  </si>
  <si>
    <t xml:space="preserve">los indicadores de Gestión del proceso MyM, se encuentran en radicados en OPS con fecha de  29-09-2017  para presentación a comité coordinador del sistema de control interno y calidad para su aprobación. Evidencia con secretaria de la oficina de OPS. </t>
  </si>
  <si>
    <t xml:space="preserve">se realizó mesa de trabajo donde se determinó que el indicador adecuado era el relacionado con los requisitos de la NTCGP: 1000, el cual ya se encuentra elaborado en borrador para su presentación a OPS. </t>
  </si>
  <si>
    <t xml:space="preserve">Aún no se ha dado inicio a esta actividad.  </t>
  </si>
  <si>
    <t xml:space="preserve">Se evidencia que la La Guia politica para administración del Riesgo se encuentra en revisión de ajustes,   en este se consignó los bajo los lineamientos de la Guia de administración del Riesgo del DAFP, donde se incluyo el Analisis del Riesgo a través del contexto Externo e Interno....  este fue enviado a OPS con fecha del 03 de oct de 2017. </t>
  </si>
  <si>
    <t xml:space="preserve">ABIERTO </t>
  </si>
  <si>
    <t xml:space="preserve">NO </t>
  </si>
  <si>
    <t xml:space="preserve">MARIA FRAGOZO </t>
  </si>
  <si>
    <t>Se evidecia que el proceso se encuentra  realzando los ajuestes solicitados al documento Plan Estratégico por parte del revision técnico, una vexz se tengan se remitiran para su revisión.</t>
  </si>
  <si>
    <t xml:space="preserve">Se evidencia que el proceso de Direccionamiento Estrategico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t>
  </si>
  <si>
    <t>ABIERTO</t>
  </si>
  <si>
    <t>Se evidencia que el proceso de Direccionamiento Estrategico a la fecha del seguimiento no ha socializado  LOS CAMBIOS ADOPTADOS FRENTE A LA ACTUALIZACIÓN DEL MECI. Hasta tanto no se actualize MECI</t>
  </si>
  <si>
    <t>Se evidencia que el proceso de Direccionamiento Estrategico a la fecha del seguimiento se encuentra  realizando los ajuestes a los anexos del manual de calidad.</t>
  </si>
  <si>
    <t xml:space="preserve">Se evidencia que el proceso de Direccionamiento Estrategico a la fecha del seguimiento,  se encuentra actualizando el procedimiento ESDESOPSPT14 - Formulación, Administración Y Seguimiento Del Plan Anticorrupción Y De Atención Al Ciudadano. </t>
  </si>
  <si>
    <t>CERRADO</t>
  </si>
  <si>
    <t>Se evidencia que el proceso de Gestión de Tics, no ha avanzado en esta actividad.</t>
  </si>
  <si>
    <t>Se evidencia en la pagina de intranet -  link http://190.60.243.34/sipnvo/ver_pcact.asp?id=ESDESOPSPT16&amp;cat=Actividades , la aprobación del procedimiento ESDESOPSPT16 DISTRIBUCIÓN DEL PLAN ANUAL DE CAJA RECURSOS NACIÓN. mediante la resoulición RESOLUCION  1200 - 05/09/2017</t>
  </si>
  <si>
    <r>
      <rPr>
        <b/>
        <sz val="10"/>
        <rFont val="Arial Narrow"/>
        <family val="2"/>
      </rPr>
      <t>CERRADO</t>
    </r>
    <r>
      <rPr>
        <sz val="10"/>
        <rFont val="Arial Narrow"/>
        <family val="2"/>
      </rPr>
      <t xml:space="preserve"> </t>
    </r>
  </si>
  <si>
    <t xml:space="preserve">CERRADO </t>
  </si>
  <si>
    <t xml:space="preserve">Se evidencia que los indicadores de Gestión del proceso MyM, se encuentran en radicados en OPS con fecha de  29-09-2017  para presentación a comité coordinador del sistema de control interno y calidad para su aprobación. Evidencia con secretaria de la oficina de OPS. </t>
  </si>
  <si>
    <t>Se evidencia que el proceso no ha avanzado en esta actividad.</t>
  </si>
  <si>
    <t>Se evidencia en la pagina de intranet la actualización del procedimiento APGTHGTHPT02  - PLANEACION, EJECUCIÓN Y EVALUACIÓN DEL PROCESO DE INDUCCIÓN DE PERSONAL, incluyendo  el punto de control para garantizar la existencia y entrega del acta de inducción específica. , aprobado  mediante por el Comité de Control Interno y adoptado mediante Resolución No. 0953 de 07 Julio 2017.</t>
  </si>
  <si>
    <t>e evidencia en la pagina de intranet -  link http://190.60.243.34/sipnvo/ver_pcact.asp?id=ESDESOPSPT16&amp;cat=Actividades, la aprobación  del procedimiento publicación y actualización de información en medios electronicos mediante la resolución  RESOLUCION  1200 - 05/09/2017</t>
  </si>
  <si>
    <t>e evidencia en la pagina de intranet -  link http://190.60.243.34/sipnvo/ver_pcact.asp?id=ESDESOPSPT16&amp;cat=Actividades, la aprobación del procedimiento publicación y actualización de información en medios electronicos mediante la resolución  RESOLUCION  1200 - 05/09/2017</t>
  </si>
  <si>
    <t>Se evidencia en la pagina de intranet -  link http://190.60.243.34/sipnvo/ver_pcact.asp?id=ESDESOPSPT16&amp;cat=Actividades, la aprobación  del procedimiento publicación y actualización de información en medios electronicos mediante la resolución  RESOLUCION  1200 - 05/09/2017</t>
  </si>
  <si>
    <r>
      <rPr>
        <b/>
        <sz val="10"/>
        <rFont val="Arial Narrow"/>
        <family val="2"/>
      </rPr>
      <t>SI se esatablece eficacia de la acción, teniendo en cuenta que el proceso realizó todas las gestiones para la aprobación de dicho procedimient</t>
    </r>
    <r>
      <rPr>
        <sz val="10"/>
        <rFont val="Arial Narrow"/>
        <family val="2"/>
      </rPr>
      <t>o.</t>
    </r>
  </si>
  <si>
    <r>
      <rPr>
        <b/>
        <sz val="10"/>
        <rFont val="Arial Narrow"/>
        <family val="2"/>
      </rPr>
      <t>SI se esatablece eficacia de la acción, teniendo en cuenta que el proceso realizó todas las gestiones para la aprobación de dicho procedimiento</t>
    </r>
    <r>
      <rPr>
        <sz val="10"/>
        <rFont val="Arial Narrow"/>
        <family val="2"/>
      </rPr>
      <t>.</t>
    </r>
  </si>
  <si>
    <t>SI se esatablece eficacia de la acción, teniendo en cuenta que el proceso realizó todas las gestiones para la aprobación de dicho procedimiento.</t>
  </si>
  <si>
    <r>
      <rPr>
        <b/>
        <sz val="10"/>
        <rFont val="Arial Narrow"/>
        <family val="2"/>
      </rPr>
      <t>SI se esatablece eficacia de la acción, teniendo en cuenta que el proceso realizó todas las gestiones para la aprobación de dicho procedimien</t>
    </r>
    <r>
      <rPr>
        <sz val="10"/>
        <rFont val="Arial Narrow"/>
        <family val="2"/>
      </rPr>
      <t>to.</t>
    </r>
  </si>
  <si>
    <r>
      <rPr>
        <b/>
        <sz val="10"/>
        <rFont val="Arial Narrow"/>
        <family val="2"/>
      </rPr>
      <t>SI se esatablece eficacia de la acción, teniendo en cuenta que el proceso realizó todas las gestiones para la aprobación  de dicho procedimiento</t>
    </r>
    <r>
      <rPr>
        <sz val="10"/>
        <rFont val="Arial Narrow"/>
        <family val="2"/>
      </rPr>
      <t>.</t>
    </r>
  </si>
  <si>
    <t>SI se esatablece eficacia de la acción, teniendo en cuenta que el proceso realizó todas las gestiones para la aprobación  de dicho procedimiento.</t>
  </si>
  <si>
    <t>Se evidencia Las TRD de la division deben ser objeto de rediseño teniendo en cuenta las funciones administrativas de cada uno de los puntos admnistrativos fuera de bogota. Luego de este anilisis se presentará ante el comité de desarrollo administrativo para su respectiva aprobacion teniendo en cuenta las fechas señaladas en el plan, se envio coreo electronico al coordinador de prestaciones del servicio de salud  el dia 18/09/2017.</t>
  </si>
  <si>
    <t xml:space="preserve">Se evidencia que el proceso de Gestion Documental se encuentra diseñando la guia para el deterioro de documentos evidencia consignada en el equipo de computo del porfesional de Gestion Documental, esta actividsd no presenta avance en el seguimiento. </t>
  </si>
  <si>
    <t>Se evidencia que el proceso de Servicios Administrativos   se ecuentra actualizando los indicadores del proceso</t>
  </si>
  <si>
    <t>Se evidencia que el proceso de Servicios Administrativos, no ha iniciado la ejecución de proyectar en la caja menor de la ciudad de bogotá el presupuesto de $300,000 para realizar el cambio del Banner del Aviso Externo de la Oficina de La ciudad de Cali., porque el proceso aun no cuenta con los recursos necesarios para su compra.</t>
  </si>
  <si>
    <t>Se evidencia que el proceso de Servicios Administrativos, no ha proyectado en la caja menor de la ciudad de Bogotá el presupuesto necesario para instalar planta electrica de la ciudad de Buenaventura, en razón a que no cuenta con el presupuesto necesario</t>
  </si>
  <si>
    <t xml:space="preserve">se evidencia en la pagina Intranet la aprobación  del procedimiento CONSTITUCION Y EJECUCION DE CAJA MENOR  mediante resolución Resolución 1200 - 05/09/2017. </t>
  </si>
  <si>
    <t>Se evidencia la publicación de lso indicadores del proceso el dia 20 de Septiembre del 2017.</t>
  </si>
  <si>
    <t xml:space="preserve">SI se esatablece eficacia de la acción, teniendo en cuenta que el proceso realizó la publicación de los indicadores del proceso dentro del termino establecido. </t>
  </si>
  <si>
    <t xml:space="preserve">Se evidencia que el proceso de Bienes Tranferidos a la fecha del seguimiento no ha actualizado el archivo de gestión de acuerdo a la TRD asignada. </t>
  </si>
  <si>
    <t xml:space="preserve">Se evidencia que el proceso de Bienes Tranferidos a la fecha del seguimiento,  no ha actualizado los indicadores. </t>
  </si>
  <si>
    <t xml:space="preserve">Se evidencia que el proceso de Bienes Tranferidos,  a la fecha del seguimiento no ha actualizado en un 100% los procedimientos, pero se observa un avance por parte del proceso en sus actualizaciones. </t>
  </si>
  <si>
    <t xml:space="preserve">se evidencia en la pagina de intranet la actualziación de la ficha de caracterización del proceso, de fecha 05/10/17. </t>
  </si>
  <si>
    <t xml:space="preserve">Se evidencia que el proceso de  Gestión de Tics, envio por correo electronico el 05/10/1017, el procedimiento MANTENIMIENTO DE SERVIDOR DE APLICACIONES Y BASE DATOS, a la fecha el mismo se entcuentra en trasversalidad. </t>
  </si>
  <si>
    <t>Se evidencia que el proceso de TICS, ha desarrollado hasta la fase IV, " Desarrollo del Plan, a la fecha del seguimiento la funcionaria encargada se encuentra en la fase numero IV.</t>
  </si>
  <si>
    <t>Se evidencia que el proceso de TICS, solicto disponiblidad presupuestal para la dquisición de las nuevas licencias y actualización de las existentes, enviado a dirección general mediante memorando 20171200076973 .</t>
  </si>
  <si>
    <t>NO</t>
  </si>
  <si>
    <t xml:space="preserve">Se evidencia que el proceso de medición y mejora envio por correo electronico fecha  10/10/17, los indicadores de gestión para presentación al comité de control interno y calidad para su aporbación.  </t>
  </si>
  <si>
    <t>Se evidencia que el proceso de medición y mejora realizó mesa de trabajo,con los funcionarios de la OPS,  a fin de establecer el indicadro adecuado con los requesitos establecidos en NTCGP: 1000.</t>
  </si>
  <si>
    <t xml:space="preserve">se evidencia que el proceso de planeación y sistemas radicó por medio de correo electronico de fecha 30 de agosto de 2017 el procediiento  PEMYMOPSPT04 SEGUIMIENTO Y MEDICION A LOS PROCESO, a la oficina OPS para revición tecnica. </t>
  </si>
  <si>
    <t xml:space="preserve">Se evidencia que el proceso de Gestión de Tics,  desarrollo un plan de continuidad de negocio las estrategias de recuperación </t>
  </si>
  <si>
    <t>Si se establece eficacia, teniendo en cuenta que el proceso realizó la actualización de la ficha de caracterización del proceso.</t>
  </si>
  <si>
    <t>Se evidencia que el proceso se encuentra en proceso de asesoramiento y revisión del plan de continuidad de negocio.</t>
  </si>
  <si>
    <t>Si se establece eficacia de la acción, tniedno en cuenta que el proceso de medición y mejora realizó mesa de trabaj, a fin de establecer el indicador adecuado de acuerdo a lo establecido en  NTCGP: 1000, .</t>
  </si>
  <si>
    <t>Se evidencia que el proceso  efectuó solicitud de actualización de las Tablas de Retención Documental de la Subdirección Financiera, mediante oficio SFI-20174000086993 del 14 de Septiembre de 2017, y se entregó en la Secretaría General el dia 15 de Septiembre de 2017; para su correspondiente revisión. Lo anterior se realizó con la debida sustentación de acuerdo a lo consignado en las actas  No. 002 de fecha 30 de mayo de 2017 y acta No. 003 del 08 de junio de 2017.</t>
  </si>
  <si>
    <t>Se evidencia que proceso mediante meorando No. SFI-220174000033423 del 04 de Abril de 2017 solicitó  a la Oficina Asesora de Planeación y Sistemas capacitación de metodología interna de elaboración de indicadores.</t>
  </si>
  <si>
    <t xml:space="preserve">Esta actividad no presentra avance para el trimestre informado. </t>
  </si>
  <si>
    <t>Se evidencia que el proceso olicitó   la capacitacion   mediante  memorandos   20174200072933  con fecha   28-07-2017    y  se  reitero  nuevamente    mediante  memorando 2017420085693 de  fecha   11-09-2017,  la  cual  se  encuentra  pendiente   de  realizar  por  parte de  el  GIT de  Atencion  al  Ciudadano  y  Gestion  Documental.</t>
  </si>
  <si>
    <t xml:space="preserve">Se evidencia que el proceso dio de baja mediante salida de almacen con fecha 03 de Agosto de 2017 con Codigo de Salida 18670, los elementos obsoltetos e inservibles no necesarios en el almacen </t>
  </si>
  <si>
    <t xml:space="preserve">SI se esatablece eficacia de la acción, teniendo en cuenta que el proceso dio de baja los elementos obsoletos e inservibles en el almacen. </t>
  </si>
  <si>
    <t xml:space="preserve">Se evidencia que el proceso de Atención al Ciudadano realizó un plan Operativo en el cual estan consignadas cada una de las activiadades con sus respectivas fechas, responsables y los avances que se han ido realizando en cada uno de los planes. </t>
  </si>
  <si>
    <t>SI  se establece eficacia de la acción teniedno en cuenta que el proceso realizó las gestiones necesarias para la cpacitación  de metodología interna de elaboración de indicadores.</t>
  </si>
  <si>
    <t>Se evidencia que el proceso de Atención al Ciudadano, envió con los ajustes solicitados por el revisor tecnico de la ofisna OPS el día  2 de Octubre de 2017.</t>
  </si>
  <si>
    <t>Se evidencia que el proceso Asitencia Juridica, En el III Trimestre de 2017, realizó un plan de trabajo cumpliendo con un cronograma donde se tomó las acciones frente a la creación de 400 expedientes virtuales de la vigencia 2014 y de la vigencia 2015 se crearon 450 expedientes virtuales cumpliéndose en un 100%..</t>
  </si>
  <si>
    <t>Se evidencia que el proceso Asitencia Juridica, realizó la actualización de la ficha de caracterización del proceso por medio de la resolución 1391 del 05 de octubre de 2017, tal como se puede envidenciar en link http://190.60.243.34/PROCESO%20DEFINITIVO%20DE%20ASISTENCIA%20JURIDICA.htm.</t>
  </si>
  <si>
    <t xml:space="preserve">SI se establece eficacia de la acción, teniendo en cuenta que lep proceso de asistencia jurdica realizó la creación de los expedientes virutales de las vigencia 2014, 2015. </t>
  </si>
  <si>
    <t xml:space="preserve">SI se establece eficacia de la acción, teniendo en cuenta que el porceso de asistencia jurdica realizó las gestiones necesarias para la actualización de la ficha de caracterización del proceso. </t>
  </si>
  <si>
    <t xml:space="preserve">se evidencia que el proceso de salud, solicitó mediante correo electronico de fecha l 28 de Agosto del 2017 y del 29 de Septiembre del 2017, la asignación de una mesa de trabajocon el fin de buscar una solución a los respectivos incumplimientos. </t>
  </si>
  <si>
    <t>Se evidencia mediante Memorando No 20173470002863 del 02 de Octubre del 2017 fue enviado el Back up de los meses de Julio, Agosto y Septiembre del año 2017.</t>
  </si>
  <si>
    <t xml:space="preserve">e evidencia que el proceso de salud, solicitó mediante correo electronico de fecha l 28 de Agosto del 2017 y del 29 de Septiembre del 2017, la asignación de una mesa de trabajocon el fin de buscar una solución a los respectivos incumplimientos. </t>
  </si>
  <si>
    <t xml:space="preserve">Se evidencia mediante correo electrino de fecha 09/10/17, fue enviada la ficha de caracterizacion del servicio de Salud, para revisión tecnica. </t>
  </si>
  <si>
    <t>Se evidencia en el computador de la funcionaria  el cuadro de control de las actividades del proceso.</t>
  </si>
  <si>
    <t>Se evidencia que mediante correo electronico de la funcionaria encargada un correo electronico enviado a la encargada del archivo de Gestion el cumplimiento a los lineamientos establecidos por Gestion Documental, con el fin de que diera cumplimiento la oganización del archivo de gestión.</t>
  </si>
  <si>
    <t xml:space="preserve">SI se estabelce eficacia de la acción, teniendo en cuenta que el proceso realizó el cuadro de control de las actividades del proceso. </t>
  </si>
  <si>
    <t xml:space="preserve">SI se estabelce eficacia de la acción, teniendo en cuenta que el proceso envio el respectivo memorando a la funcionaria encargada para que diera cumpimiento al instructivo de manejo del archivo de gestión. </t>
  </si>
  <si>
    <t>Se evidencia mediante  acta del 09 de Agosto del 2017, mesa de trabajo realizada entre los procesos involucrados y el fosyga para establecer la manera adecuada de realizar los recobros</t>
  </si>
  <si>
    <t xml:space="preserve">SI se estabelce eficacia de la acción, teniendo en cuenta queel proceso realizó mesa de trabajo con el fin de establecer las actividades del recobro del fosyga.  </t>
  </si>
  <si>
    <t xml:space="preserve">Se evidencia que mediante correo electronico de la funcionaria encargada un correo electronico de fecha  22 de agosto del 2017 y el 02 de Octubre del 2017 se solicito a la oficina de OPS la asignacion de fecha y hora para la realizacion de mesa de trabajo para asesoria sobre la realizacion del mapa de riesgo del proceso. </t>
  </si>
  <si>
    <t>Se evidencia, el procedimiento RAMITE DE TUTELA POR CONCEPTOS DE SERVICIOS DE SALUD MIGSSSPSPT30, se encuentra con los ajustes realizados por el proceso para ser enviado a Revision tecnica.</t>
  </si>
  <si>
    <t>Se evidencia,  mediante el programa de correspondencia  que la bandeja de impresión se encuentra depurado en un 100%.</t>
  </si>
  <si>
    <t xml:space="preserve">ABIERTA </t>
  </si>
  <si>
    <t>Se evidencia que mediante memorando No 20173000092933 del 29 de Septiembre del 2017 se solicito a la encargada del canal de destribucion ORFEO el cumplimiento estricto con total transparencia y en tiempos de oportunidad en la reasignacion de los tramites.</t>
  </si>
  <si>
    <t xml:space="preserve">SI se establece eficacia de la acCión teniendo en cuenta que ya se encuentra la bandeja de impresión depurada. </t>
  </si>
  <si>
    <t xml:space="preserve">SI se establece eficacia de la acción teniendo en cuenta, que el proceso envio correo electronico a la funcionaria encargada a fin de solictiar el cumplimiento de la reasinación de los tramites. </t>
  </si>
  <si>
    <t xml:space="preserve">Se evidencia que mediante  No 20173000092933 del 29 de Septiembre del 2017 se le solicito a la funcionaria encargada de la bandeja de impresión la depuracion y actualizacion de la misma, asi mismo la bandeja de estrada se encuentra depurada . </t>
  </si>
  <si>
    <t xml:space="preserve">SI se establece eficacia de la acción teniendo en cuenta que el proceso realizó la gestiones necesarias para que la funcionaria encargada depurara completamente su bandeja de entrada de orfeo. </t>
  </si>
  <si>
    <t>Se evidencia,   que fue depurada la bandeja de impresión del proceso de prestaciones economicas, sin embargo se encuentra a la espera de la asginación.</t>
  </si>
  <si>
    <t xml:space="preserve">se evidencia que mediante correo electronico indirai@fondo del 22 de agosto del 2017 y el 02 de Octubre del 2017 se solicito a la oficina de OPS la asignacion de fecha y hora para la realizacion de mesa de trabajo para asesoria sobre la realizacion del mapa de riesgo del proceso. </t>
  </si>
  <si>
    <t xml:space="preserve">En el III Trimestre de 2017 se dispuso al proceso de seguimiento y Evaluación Independiente en auditoria al Hacer del proceso de la Oficina Asesora Jurídica , las carpetas de los contratos cumplimiento con la acción de liquidación de contratos  de la vigencia 2014 así: Contrato 003 de 2014, 014 de 2014, 021 de 2014, 030 de 2014, 017 de 2014, Contrato 024 de 2014, 065 de 204, 024 de 2014,Contrato 036 de 2014, 049 de 2014,    Contratos 041 de 2014,  042 de 2014,  043 de 2014,  032 de 2014,  033 de 2014. Lo anterior complementando los 24 contratos dispuestos en II trimestre de 2017. 
</t>
  </si>
  <si>
    <t xml:space="preserve">Se evidencia que el n el III Trimestre de 2017 se dispuso al proceso de seguimiento y Evaluación Independiente en auditoria al Hacer del proceso de la Oficina Asesora Jurídica , las carpetas de los contratos cumplimiento con la acción de liquidación de contratos  de la vigencia 2014 así: Contrato 003 de 2014, 014 de 2014, 021 de 2014, 030 de 2014, 017 de 2014, Contrato 024 de 2014, 065 de 204, 024 de 2014,Contrato 036 de 2014, 049 de 2014, Contratos 041 de 2014,  042 de 2014,  043 de 2014,  032 de 2014, 033 de 2014.  Lo anterior complementando los 24 contratos dispuestos en II trimestre de 2017. lo anterior no evidencia una solución a la causa que ocaciona el vencimiento de los terminos de liquidación de los contratos se requiere,  la implementación de  indicadores de gestión controles, documentación y maá de riesgos  que permita determinar con oportunidad  los contratos a liquidar y/o certificación de exoneración, que garantize a el ordenador del gasto  su cumplimiento. Se requere información de  cuantos contratos se celebraron para la vigencia 2013-2014,  para determinar la totalidad de la liquidación y/o certificación de exoneración, de los mismos. 
</t>
  </si>
  <si>
    <t xml:space="preserve">Mediante memorandos No. SFI-20174000054733, SFI- 20174000054753, SFI-20174000054773, SFI-20174000054643, SFI-20174000054793, SFI-20174000054713, SFI-20174000054683 y SFI-20174000054983 del 06 de Junio de 2017, se solicitó por parte de la Subdirección Financiera al GIT de Contabilidad, informe de actualización de procedimientos asignados de acuerdo al Cronograma interno establecido al GIT  de Contabilidad por parte del Coordinador del mismo,  mediante correo electrónico enviado el 21 de Marzo de 2017. De esta forma se recibió respuesta del estado de avance y compromiso para la actualización de los procedimientos por parte del GIT de Contabilidad mediante oficios GCO-20174200055853, CC-20171340055843, GCO-20174200055823, GCO-20174200055073, GCO-20174200055733, GCO-20174200055723 y GCO-20174200056203, adicionalmente en el tercer trimestre del 2017, el GIT de contabilidad envió correos electrónicos de fechas 16 de Agosto de 2017, 25 de agosto de 2017 y 11 de Septiembre de 2017 dirigidos al personal de contratistas del grupo que tienen asignados procedimientos para llevar a cabo la respectiva actualización, con el objetivo de recordar el cumplimiento de avance de los mismos. sin embargo se dara abierto, en razón a que el mismo no tiene eficacia. </t>
  </si>
  <si>
    <t xml:space="preserve">Se evidencia que el proceso de Atención al Ciudadano,mediante acta 49 de fecha 18 de septiembre de 2017, realizó una mesa de trabajo con los funcionarisocorrespondiente con el fin de proceder al envió del correo que contiene la información de las quejas que se encuentran abiertas de la Supersalud, con el fin de buscar la solución oportuna de las respuestas de las PQRSD y su respectivo seguimiento, informándole por correo electrónico  a la Dra. Nury Navarro. </t>
  </si>
  <si>
    <t xml:space="preserve">Se evidencia que el proceso de Bienes Tranferidos a la fecha del seguimiento se encuentra actualizando los porcedimientos del SIG. </t>
  </si>
  <si>
    <r>
      <t>S</t>
    </r>
    <r>
      <rPr>
        <b/>
        <sz val="10"/>
        <rFont val="Arial Narrow"/>
        <family val="2"/>
      </rPr>
      <t xml:space="preserve">I se esatablece eficacia de la acción, teniendo en cuenta que el proceso estableció un punto de control en el prcedimiento PLANEACION, EJECUCIÓN Y EVALUACIÓN DEL PROCESO DE INDUCCIÓN DE PERSONAL, para garantizar la existencia y entrega del acta de inducción especifica. </t>
    </r>
  </si>
  <si>
    <t xml:space="preserve">SI se esatablece eficacia de la acción, teniendo en cuenta que el proceso realizó la actualziación del procediiento - PLANEACION, EJECUCIÓN Y EVALUACIÓN DEL PROCESO DE INDUCCIÓN DE PERSONAL, incluyendo  el punto de control para garantizar que la cartilla se mantenga actualizada según las novedades que surjan. </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</si>
</sst>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 numFmtId="186" formatCode="0.000"/>
    <numFmt numFmtId="187" formatCode="0.0"/>
    <numFmt numFmtId="188" formatCode="mmm\-yyyy"/>
    <numFmt numFmtId="189" formatCode="0.00_);\(0.00\)"/>
    <numFmt numFmtId="190" formatCode="0_);\(0\)"/>
    <numFmt numFmtId="191" formatCode="0.0_);\(0.0\)"/>
    <numFmt numFmtId="192" formatCode="[$-C0A]dddd\,\ d&quot; de &quot;mmmm&quot; de &quot;yyyy"/>
    <numFmt numFmtId="193" formatCode="#,##0.0_);\(#,##0.0\)"/>
    <numFmt numFmtId="194" formatCode="#,##0.0"/>
  </numFmts>
  <fonts count="80">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i/>
      <sz val="10"/>
      <color indexed="36"/>
      <name val="Arial"/>
      <family val="2"/>
    </font>
    <font>
      <i/>
      <sz val="10"/>
      <color indexed="10"/>
      <name val="Arial"/>
      <family val="2"/>
    </font>
    <font>
      <sz val="9"/>
      <color indexed="8"/>
      <name val="Arial Narrow"/>
      <family val="2"/>
    </font>
    <font>
      <sz val="11"/>
      <color indexed="10"/>
      <name val="Arial Narrow"/>
      <family val="2"/>
    </font>
    <font>
      <sz val="10"/>
      <color indexed="10"/>
      <name val="Arial Narrow"/>
      <family val="2"/>
    </font>
    <font>
      <b/>
      <sz val="10"/>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i/>
      <sz val="10"/>
      <color rgb="FFFF0000"/>
      <name val="Arial"/>
      <family val="2"/>
    </font>
    <font>
      <sz val="9"/>
      <color theme="1"/>
      <name val="Arial Narrow"/>
      <family val="2"/>
    </font>
    <font>
      <sz val="11"/>
      <color rgb="FFFF0000"/>
      <name val="Arial Narrow"/>
      <family val="2"/>
    </font>
    <font>
      <sz val="10"/>
      <color rgb="FFFF0000"/>
      <name val="Arial Narrow"/>
      <family val="2"/>
    </font>
    <font>
      <b/>
      <sz val="10"/>
      <color theme="1"/>
      <name val="Arial Narrow"/>
      <family val="2"/>
    </font>
    <font>
      <b/>
      <sz val="10"/>
      <color theme="1" tint="0.49998000264167786"/>
      <name val="Arial Narrow"/>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2" tint="-0.0999699980020523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color indexed="63"/>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594">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14" borderId="11" xfId="0" applyFont="1" applyFill="1" applyBorder="1" applyAlignment="1" applyProtection="1">
      <alignment horizontal="center" vertical="center"/>
      <protection/>
    </xf>
    <xf numFmtId="0" fontId="2" fillId="0" borderId="13" xfId="0" applyFont="1" applyBorder="1" applyAlignment="1">
      <alignment horizontal="center" vertical="center"/>
    </xf>
    <xf numFmtId="0" fontId="2" fillId="14" borderId="14" xfId="0" applyFont="1" applyFill="1" applyBorder="1" applyAlignment="1" applyProtection="1">
      <alignment horizontal="center" vertical="center"/>
      <protection/>
    </xf>
    <xf numFmtId="0" fontId="0" fillId="38" borderId="0" xfId="0" applyFill="1" applyAlignment="1" applyProtection="1">
      <alignment/>
      <protection/>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9" fillId="0" borderId="15"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9" borderId="11" xfId="0" applyFont="1" applyFill="1" applyBorder="1" applyAlignment="1" applyProtection="1">
      <alignment horizontal="center" vertical="center" wrapText="1"/>
      <protection/>
    </xf>
    <xf numFmtId="0" fontId="0" fillId="39" borderId="0" xfId="0" applyFill="1" applyAlignment="1" applyProtection="1">
      <alignment/>
      <protection/>
    </xf>
    <xf numFmtId="0" fontId="5" fillId="39" borderId="0" xfId="0" applyFont="1" applyFill="1" applyBorder="1" applyAlignment="1" applyProtection="1">
      <alignment horizontal="center" vertical="center" wrapText="1"/>
      <protection/>
    </xf>
    <xf numFmtId="0" fontId="5" fillId="19" borderId="11" xfId="0" applyFont="1" applyFill="1" applyBorder="1" applyAlignment="1" applyProtection="1">
      <alignment horizontal="justify" vertical="center" wrapText="1"/>
      <protection/>
    </xf>
    <xf numFmtId="180" fontId="5" fillId="19" borderId="11" xfId="0" applyNumberFormat="1"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9" fontId="0" fillId="0" borderId="0" xfId="0" applyNumberFormat="1" applyAlignment="1" applyProtection="1">
      <alignment/>
      <protection/>
    </xf>
    <xf numFmtId="0" fontId="5" fillId="1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0" fillId="9" borderId="0" xfId="0" applyFill="1" applyAlignment="1" applyProtection="1">
      <alignment/>
      <protection/>
    </xf>
    <xf numFmtId="0" fontId="0" fillId="38" borderId="0" xfId="0" applyFill="1" applyAlignment="1" applyProtection="1">
      <alignment/>
      <protection/>
    </xf>
    <xf numFmtId="14" fontId="5" fillId="3" borderId="11" xfId="0" applyNumberFormat="1"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180" fontId="5" fillId="3" borderId="11" xfId="0" applyNumberFormat="1" applyFont="1" applyFill="1" applyBorder="1" applyAlignment="1" applyProtection="1">
      <alignment horizontal="center" vertical="center" wrapText="1"/>
      <protection/>
    </xf>
    <xf numFmtId="0" fontId="70" fillId="9" borderId="11" xfId="57" applyFont="1" applyFill="1" applyBorder="1" applyAlignment="1" applyProtection="1">
      <alignment horizontal="center" vertical="center"/>
      <protection/>
    </xf>
    <xf numFmtId="14" fontId="70" fillId="9" borderId="11" xfId="57" applyNumberFormat="1" applyFont="1" applyFill="1" applyBorder="1" applyAlignment="1" applyProtection="1">
      <alignment horizontal="center" vertical="center"/>
      <protection/>
    </xf>
    <xf numFmtId="14"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justify" vertical="center" wrapText="1"/>
      <protection/>
    </xf>
    <xf numFmtId="180" fontId="5" fillId="9" borderId="11" xfId="0" applyNumberFormat="1" applyFont="1" applyFill="1" applyBorder="1" applyAlignment="1" applyProtection="1">
      <alignment horizontal="center" vertical="center" wrapText="1"/>
      <protection/>
    </xf>
    <xf numFmtId="14" fontId="70"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0" fontId="5" fillId="12" borderId="11" xfId="0" applyNumberFormat="1" applyFont="1" applyFill="1" applyBorder="1" applyAlignment="1" applyProtection="1">
      <alignment horizontal="center" vertical="center" wrapText="1"/>
      <protection/>
    </xf>
    <xf numFmtId="0" fontId="70" fillId="13" borderId="18" xfId="57" applyFont="1" applyFill="1" applyBorder="1" applyAlignment="1" applyProtection="1">
      <alignment horizontal="center" vertical="center"/>
      <protection/>
    </xf>
    <xf numFmtId="14" fontId="70" fillId="13" borderId="11" xfId="57" applyNumberFormat="1" applyFont="1" applyFill="1" applyBorder="1" applyAlignment="1" applyProtection="1">
      <alignment horizontal="center" vertical="center"/>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0" fontId="5" fillId="13" borderId="11" xfId="0" applyNumberFormat="1" applyFont="1" applyFill="1" applyBorder="1" applyAlignment="1" applyProtection="1">
      <alignment horizontal="center" vertical="center" wrapText="1"/>
      <protection/>
    </xf>
    <xf numFmtId="14" fontId="70"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180" fontId="5" fillId="11"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center" vertical="center" wrapText="1"/>
      <protection/>
    </xf>
    <xf numFmtId="14" fontId="5" fillId="11" borderId="14" xfId="0" applyNumberFormat="1" applyFont="1" applyFill="1" applyBorder="1" applyAlignment="1" applyProtection="1">
      <alignment horizontal="center" vertical="center" wrapText="1"/>
      <protection/>
    </xf>
    <xf numFmtId="0" fontId="5" fillId="11" borderId="14" xfId="57"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3" borderId="14"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0" fontId="5" fillId="3" borderId="18" xfId="0" applyNumberFormat="1" applyFont="1" applyFill="1" applyBorder="1" applyAlignment="1" applyProtection="1">
      <alignment horizontal="center" vertical="center" wrapText="1"/>
      <protection/>
    </xf>
    <xf numFmtId="0" fontId="14" fillId="3" borderId="14" xfId="0" applyFont="1" applyFill="1" applyBorder="1" applyAlignment="1" applyProtection="1">
      <alignment horizontal="center" vertical="center" wrapText="1"/>
      <protection/>
    </xf>
    <xf numFmtId="14" fontId="5" fillId="11" borderId="14" xfId="57" applyNumberFormat="1" applyFont="1" applyFill="1" applyBorder="1" applyAlignment="1" applyProtection="1">
      <alignment horizontal="center" vertical="center" wrapText="1"/>
      <protection/>
    </xf>
    <xf numFmtId="0" fontId="70" fillId="11" borderId="14" xfId="0" applyFont="1" applyFill="1" applyBorder="1" applyAlignment="1" applyProtection="1">
      <alignment horizontal="center" vertical="center" wrapText="1"/>
      <protection/>
    </xf>
    <xf numFmtId="0" fontId="70" fillId="13" borderId="14" xfId="0" applyFont="1" applyFill="1" applyBorder="1" applyAlignment="1" applyProtection="1">
      <alignment horizontal="center" vertical="center" wrapText="1"/>
      <protection/>
    </xf>
    <xf numFmtId="14" fontId="5" fillId="13" borderId="14" xfId="57" applyNumberFormat="1" applyFont="1" applyFill="1" applyBorder="1" applyAlignment="1" applyProtection="1">
      <alignment horizontal="center" vertical="center" wrapText="1"/>
      <protection/>
    </xf>
    <xf numFmtId="0" fontId="70"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0" fontId="0" fillId="0" borderId="0" xfId="0" applyNumberFormat="1" applyAlignment="1" applyProtection="1">
      <alignment/>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70" fillId="11" borderId="11" xfId="57" applyFont="1" applyFill="1" applyBorder="1" applyAlignment="1" applyProtection="1">
      <alignment horizontal="center" vertical="center"/>
      <protection/>
    </xf>
    <xf numFmtId="14" fontId="5" fillId="11" borderId="11" xfId="0" applyNumberFormat="1" applyFont="1" applyFill="1" applyBorder="1" applyAlignment="1" applyProtection="1">
      <alignment horizontal="center" vertical="center" wrapText="1"/>
      <protection/>
    </xf>
    <xf numFmtId="0" fontId="70" fillId="3" borderId="14" xfId="57"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70" fillId="3" borderId="14" xfId="57" applyNumberFormat="1"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14" fontId="5" fillId="13" borderId="14" xfId="0" applyNumberFormat="1" applyFont="1" applyFill="1" applyBorder="1" applyAlignment="1" applyProtection="1">
      <alignment horizontal="center" vertical="center" wrapText="1"/>
      <protection/>
    </xf>
    <xf numFmtId="0" fontId="5" fillId="40" borderId="19" xfId="0" applyFont="1" applyFill="1" applyBorder="1" applyAlignment="1" applyProtection="1">
      <alignment horizontal="center" vertical="center" wrapText="1"/>
      <protection/>
    </xf>
    <xf numFmtId="0" fontId="5" fillId="40" borderId="19" xfId="0" applyFont="1" applyFill="1" applyBorder="1" applyAlignment="1" applyProtection="1">
      <alignment horizontal="justify" vertical="center" wrapText="1"/>
      <protection/>
    </xf>
    <xf numFmtId="0" fontId="0" fillId="40" borderId="0" xfId="0" applyFill="1" applyAlignment="1" applyProtection="1">
      <alignment/>
      <protection/>
    </xf>
    <xf numFmtId="0" fontId="5"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0" fontId="0" fillId="40" borderId="11" xfId="0" applyFill="1" applyBorder="1" applyAlignment="1" applyProtection="1">
      <alignment horizontal="center" vertical="center"/>
      <protection/>
    </xf>
    <xf numFmtId="0" fontId="14" fillId="40" borderId="19" xfId="0" applyFont="1" applyFill="1" applyBorder="1" applyAlignment="1" applyProtection="1">
      <alignment horizontal="justify" vertical="center" wrapText="1"/>
      <protection/>
    </xf>
    <xf numFmtId="0" fontId="5" fillId="40" borderId="20" xfId="0" applyFont="1" applyFill="1" applyBorder="1" applyAlignment="1" applyProtection="1">
      <alignment horizontal="center" vertical="center" wrapText="1"/>
      <protection/>
    </xf>
    <xf numFmtId="0" fontId="5" fillId="40" borderId="20" xfId="0" applyFont="1" applyFill="1" applyBorder="1" applyAlignment="1" applyProtection="1">
      <alignment horizontal="justify" vertical="center" wrapText="1"/>
      <protection/>
    </xf>
    <xf numFmtId="0" fontId="14" fillId="40" borderId="20" xfId="0" applyFont="1" applyFill="1" applyBorder="1" applyAlignment="1" applyProtection="1">
      <alignment horizontal="justify" vertical="center" wrapText="1"/>
      <protection/>
    </xf>
    <xf numFmtId="0" fontId="0" fillId="40"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180" fontId="5" fillId="40"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0" fontId="70" fillId="40" borderId="11" xfId="57" applyFont="1" applyFill="1" applyBorder="1" applyAlignment="1" applyProtection="1">
      <alignment horizontal="center" vertical="center"/>
      <protection/>
    </xf>
    <xf numFmtId="14" fontId="70" fillId="40" borderId="11" xfId="57"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center" vertical="center" wrapText="1"/>
      <protection/>
    </xf>
    <xf numFmtId="0" fontId="0" fillId="9" borderId="11" xfId="0" applyFill="1" applyBorder="1" applyAlignment="1" applyProtection="1">
      <alignment horizontal="center" vertical="center"/>
      <protection/>
    </xf>
    <xf numFmtId="0" fontId="0" fillId="9" borderId="11" xfId="0" applyFill="1" applyBorder="1" applyAlignment="1" applyProtection="1">
      <alignment horizontal="center" vertical="center" wrapText="1"/>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6"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0" fillId="13" borderId="11" xfId="0" applyFill="1" applyBorder="1" applyAlignment="1" applyProtection="1">
      <alignment horizontal="center" vertical="center" wrapText="1"/>
      <protection/>
    </xf>
    <xf numFmtId="0" fontId="13" fillId="2" borderId="0" xfId="0" applyFont="1" applyFill="1" applyAlignment="1">
      <alignment horizontal="justify" vertical="center"/>
    </xf>
    <xf numFmtId="0" fontId="5" fillId="2" borderId="19" xfId="0" applyFont="1" applyFill="1" applyBorder="1" applyAlignment="1" applyProtection="1">
      <alignment horizontal="justify" vertical="center" wrapText="1"/>
      <protection/>
    </xf>
    <xf numFmtId="2" fontId="5" fillId="2" borderId="19" xfId="0" applyNumberFormat="1" applyFont="1" applyFill="1" applyBorder="1" applyAlignment="1" applyProtection="1">
      <alignment horizontal="justify" vertical="center" wrapText="1"/>
      <protection/>
    </xf>
    <xf numFmtId="0" fontId="5" fillId="2" borderId="11" xfId="0" applyFont="1" applyFill="1" applyBorder="1" applyAlignment="1" applyProtection="1">
      <alignment horizontal="center" vertical="center" wrapText="1"/>
      <protection/>
    </xf>
    <xf numFmtId="0" fontId="5" fillId="2" borderId="11" xfId="0" applyFont="1" applyFill="1" applyBorder="1" applyAlignment="1" applyProtection="1">
      <alignment horizontal="justify" vertical="center" wrapText="1"/>
      <protection/>
    </xf>
    <xf numFmtId="0" fontId="0" fillId="2" borderId="11" xfId="0" applyFont="1" applyFill="1" applyBorder="1" applyAlignment="1" applyProtection="1">
      <alignment horizontal="center" vertical="center"/>
      <protection/>
    </xf>
    <xf numFmtId="0" fontId="0" fillId="2" borderId="11" xfId="0" applyFont="1" applyFill="1" applyBorder="1" applyAlignment="1" applyProtection="1">
      <alignment horizontal="center" vertical="center" wrapText="1"/>
      <protection/>
    </xf>
    <xf numFmtId="0" fontId="14" fillId="2" borderId="18" xfId="0" applyFont="1" applyFill="1" applyBorder="1" applyAlignment="1" applyProtection="1">
      <alignment horizontal="center" vertical="center" wrapText="1"/>
      <protection/>
    </xf>
    <xf numFmtId="180"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0" fontId="5" fillId="2" borderId="11" xfId="59" applyNumberFormat="1" applyFont="1" applyFill="1" applyBorder="1" applyAlignment="1" applyProtection="1">
      <alignment horizontal="center" vertical="center" wrapText="1"/>
      <protection/>
    </xf>
    <xf numFmtId="14" fontId="5" fillId="2" borderId="11" xfId="0" applyNumberFormat="1" applyFont="1" applyFill="1" applyBorder="1" applyAlignment="1" applyProtection="1">
      <alignment horizontal="center" vertical="center" wrapText="1"/>
      <protection/>
    </xf>
    <xf numFmtId="180" fontId="5" fillId="2" borderId="11" xfId="0" applyNumberFormat="1" applyFont="1" applyFill="1" applyBorder="1" applyAlignment="1" applyProtection="1">
      <alignment horizontal="center" vertical="center" wrapText="1"/>
      <protection/>
    </xf>
    <xf numFmtId="0" fontId="14" fillId="19" borderId="18" xfId="0" applyFont="1" applyFill="1" applyBorder="1" applyAlignment="1" applyProtection="1">
      <alignment horizontal="center" vertical="center" wrapText="1"/>
      <protection/>
    </xf>
    <xf numFmtId="180" fontId="5" fillId="19" borderId="18" xfId="0" applyNumberFormat="1" applyFont="1" applyFill="1" applyBorder="1" applyAlignment="1" applyProtection="1">
      <alignment horizontal="center"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7"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19" xfId="0" applyFont="1" applyFill="1" applyBorder="1" applyAlignment="1" applyProtection="1">
      <alignment horizontal="center" vertical="center" wrapText="1"/>
      <protection/>
    </xf>
    <xf numFmtId="0" fontId="0" fillId="12" borderId="0" xfId="0" applyFill="1" applyAlignment="1" applyProtection="1">
      <alignment/>
      <protection/>
    </xf>
    <xf numFmtId="14" fontId="70" fillId="33" borderId="11" xfId="57" applyNumberFormat="1" applyFont="1" applyFill="1" applyBorder="1" applyAlignment="1" applyProtection="1">
      <alignment horizontal="center" vertical="center"/>
      <protection/>
    </xf>
    <xf numFmtId="14"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justify" vertical="center" wrapText="1"/>
      <protection/>
    </xf>
    <xf numFmtId="180"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4"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5" fillId="3" borderId="19" xfId="0"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71" fillId="13" borderId="0" xfId="0" applyFont="1" applyFill="1" applyAlignment="1" applyProtection="1">
      <alignment/>
      <protection/>
    </xf>
    <xf numFmtId="180" fontId="70" fillId="13" borderId="14" xfId="0" applyNumberFormat="1" applyFont="1" applyFill="1" applyBorder="1" applyAlignment="1" applyProtection="1">
      <alignment horizontal="center" vertical="center" wrapText="1"/>
      <protection/>
    </xf>
    <xf numFmtId="0" fontId="70" fillId="13" borderId="14" xfId="0" applyFont="1" applyFill="1" applyBorder="1" applyAlignment="1" applyProtection="1">
      <alignment vertical="center" wrapText="1"/>
      <protection/>
    </xf>
    <xf numFmtId="14" fontId="5" fillId="13" borderId="11" xfId="57"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3" borderId="0" xfId="0" applyFont="1" applyFill="1" applyAlignment="1" applyProtection="1">
      <alignment horizontal="center" vertical="center"/>
      <protection/>
    </xf>
    <xf numFmtId="0" fontId="5" fillId="11" borderId="11" xfId="0" applyFont="1" applyFill="1" applyBorder="1" applyAlignment="1" applyProtection="1">
      <alignment horizontal="left" vertical="center" wrapText="1"/>
      <protection/>
    </xf>
    <xf numFmtId="0" fontId="5" fillId="11" borderId="14"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5"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6"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71" fillId="2" borderId="0" xfId="0" applyFont="1" applyFill="1" applyAlignment="1" applyProtection="1">
      <alignment/>
      <protection/>
    </xf>
    <xf numFmtId="0" fontId="5" fillId="33" borderId="14" xfId="0" applyFont="1" applyFill="1" applyBorder="1" applyAlignment="1" applyProtection="1">
      <alignment horizontal="center" vertical="center" wrapText="1"/>
      <protection/>
    </xf>
    <xf numFmtId="14" fontId="70" fillId="11" borderId="14" xfId="57" applyNumberFormat="1"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14" fontId="70"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2" borderId="21" xfId="0" applyFont="1" applyFill="1" applyBorder="1" applyAlignment="1" applyProtection="1">
      <alignment horizontal="justify" vertical="center" wrapText="1"/>
      <protection/>
    </xf>
    <xf numFmtId="0" fontId="5" fillId="2" borderId="20" xfId="0" applyFont="1" applyFill="1" applyBorder="1" applyAlignment="1" applyProtection="1">
      <alignment horizontal="center" vertical="center" wrapText="1"/>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14" fontId="5" fillId="2" borderId="22" xfId="57" applyNumberFormat="1"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14" fillId="3" borderId="11" xfId="0" applyFont="1" applyFill="1" applyBorder="1" applyAlignment="1" applyProtection="1">
      <alignment horizontal="center" vertical="center" wrapText="1"/>
      <protection/>
    </xf>
    <xf numFmtId="0" fontId="15"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70" fillId="33"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0" fontId="70" fillId="9" borderId="18" xfId="57" applyFont="1" applyFill="1" applyBorder="1" applyAlignment="1" applyProtection="1">
      <alignment horizontal="center" vertical="center"/>
      <protection/>
    </xf>
    <xf numFmtId="180" fontId="5" fillId="3" borderId="23" xfId="0" applyNumberFormat="1" applyFont="1" applyFill="1" applyBorder="1" applyAlignment="1" applyProtection="1">
      <alignment horizontal="center" vertical="center" wrapText="1"/>
      <protection/>
    </xf>
    <xf numFmtId="0" fontId="16" fillId="13" borderId="24" xfId="0" applyFont="1" applyFill="1" applyBorder="1" applyAlignment="1" applyProtection="1">
      <alignment horizontal="justify" vertical="center" wrapText="1"/>
      <protection/>
    </xf>
    <xf numFmtId="0" fontId="15" fillId="13" borderId="19" xfId="0" applyFont="1" applyFill="1" applyBorder="1" applyAlignment="1" applyProtection="1">
      <alignment horizontal="justify" vertical="center" wrapText="1"/>
      <protection/>
    </xf>
    <xf numFmtId="0" fontId="5" fillId="13" borderId="18" xfId="0" applyFont="1" applyFill="1" applyBorder="1" applyAlignment="1" applyProtection="1">
      <alignment horizontal="center" vertical="center" wrapText="1"/>
      <protection/>
    </xf>
    <xf numFmtId="180" fontId="5" fillId="13" borderId="18" xfId="0" applyNumberFormat="1" applyFont="1" applyFill="1" applyBorder="1" applyAlignment="1" applyProtection="1">
      <alignment horizontal="center" vertical="center" wrapText="1"/>
      <protection/>
    </xf>
    <xf numFmtId="14" fontId="70" fillId="12" borderId="14"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4" fillId="12" borderId="19" xfId="0" applyFont="1" applyFill="1" applyBorder="1" applyAlignment="1" applyProtection="1">
      <alignment horizontal="justify" vertical="center" wrapText="1"/>
      <protection/>
    </xf>
    <xf numFmtId="190" fontId="5" fillId="40" borderId="11" xfId="59"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180" fontId="5" fillId="5" borderId="11" xfId="0" applyNumberFormat="1" applyFont="1" applyFill="1" applyBorder="1" applyAlignment="1" applyProtection="1">
      <alignment horizontal="center" vertical="center" wrapText="1"/>
      <protection/>
    </xf>
    <xf numFmtId="0" fontId="70" fillId="13" borderId="11" xfId="57" applyFont="1" applyFill="1" applyBorder="1" applyAlignment="1" applyProtection="1">
      <alignment horizontal="center" vertical="center" wrapText="1"/>
      <protection/>
    </xf>
    <xf numFmtId="180" fontId="5" fillId="13" borderId="0" xfId="0" applyNumberFormat="1"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wrapText="1"/>
      <protection/>
    </xf>
    <xf numFmtId="0" fontId="0" fillId="40"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2"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40"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2" borderId="11" xfId="0" applyFont="1"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14" fontId="70" fillId="13" borderId="11" xfId="57" applyNumberFormat="1" applyFont="1" applyFill="1" applyBorder="1" applyAlignment="1" applyProtection="1">
      <alignment horizontal="center" vertical="center" wrapText="1"/>
      <protection/>
    </xf>
    <xf numFmtId="0" fontId="70" fillId="9" borderId="18" xfId="57" applyFont="1" applyFill="1" applyBorder="1" applyAlignment="1" applyProtection="1">
      <alignment horizontal="center" vertical="center"/>
      <protection/>
    </xf>
    <xf numFmtId="14" fontId="70"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72" fillId="0" borderId="0" xfId="0" applyFont="1" applyFill="1" applyAlignment="1" applyProtection="1">
      <alignment/>
      <protection/>
    </xf>
    <xf numFmtId="0" fontId="0" fillId="0" borderId="0" xfId="0" applyFill="1" applyAlignment="1" applyProtection="1">
      <alignment/>
      <protection/>
    </xf>
    <xf numFmtId="0" fontId="20" fillId="0" borderId="25" xfId="0" applyFont="1" applyFill="1" applyBorder="1" applyAlignment="1" applyProtection="1">
      <alignment horizontal="center" vertical="center" wrapText="1"/>
      <protection/>
    </xf>
    <xf numFmtId="0" fontId="72" fillId="0" borderId="0" xfId="0" applyFont="1" applyFill="1" applyBorder="1" applyAlignment="1" applyProtection="1">
      <alignment/>
      <protection/>
    </xf>
    <xf numFmtId="0" fontId="73" fillId="0" borderId="0" xfId="0" applyFont="1" applyFill="1" applyAlignment="1" applyProtection="1">
      <alignment/>
      <protection/>
    </xf>
    <xf numFmtId="0" fontId="71" fillId="0" borderId="0" xfId="0" applyFont="1" applyFill="1" applyAlignment="1" applyProtection="1">
      <alignment/>
      <protection/>
    </xf>
    <xf numFmtId="0" fontId="23" fillId="0" borderId="0" xfId="0" applyFont="1" applyFill="1" applyAlignment="1" applyProtection="1">
      <alignment/>
      <protection/>
    </xf>
    <xf numFmtId="0" fontId="0" fillId="0" borderId="0" xfId="0" applyFont="1" applyFill="1" applyAlignment="1" applyProtection="1">
      <alignment/>
      <protection/>
    </xf>
    <xf numFmtId="0" fontId="24" fillId="0" borderId="0" xfId="0" applyFont="1" applyAlignment="1" applyProtection="1">
      <alignment/>
      <protection/>
    </xf>
    <xf numFmtId="0" fontId="10" fillId="40"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justify" vertical="center" wrapText="1"/>
      <protection/>
    </xf>
    <xf numFmtId="0" fontId="10" fillId="1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center" vertical="center" wrapText="1"/>
      <protection/>
    </xf>
    <xf numFmtId="0" fontId="10" fillId="19" borderId="11" xfId="59" applyNumberFormat="1" applyFont="1" applyFill="1" applyBorder="1" applyAlignment="1" applyProtection="1">
      <alignment horizontal="justify" vertical="center" wrapText="1"/>
      <protection/>
    </xf>
    <xf numFmtId="0" fontId="10" fillId="2" borderId="18" xfId="59" applyNumberFormat="1" applyFont="1" applyFill="1" applyBorder="1" applyAlignment="1" applyProtection="1">
      <alignment horizontal="justify" vertical="center" wrapText="1"/>
      <protection/>
    </xf>
    <xf numFmtId="14" fontId="10" fillId="33" borderId="11" xfId="0" applyNumberFormat="1" applyFont="1" applyFill="1" applyBorder="1" applyAlignment="1" applyProtection="1">
      <alignment horizontal="justify" vertical="center" wrapText="1"/>
      <protection/>
    </xf>
    <xf numFmtId="0" fontId="10" fillId="3" borderId="11" xfId="59" applyFont="1" applyFill="1" applyBorder="1" applyAlignment="1" applyProtection="1">
      <alignment horizontal="justify" vertical="center" wrapText="1"/>
      <protection/>
    </xf>
    <xf numFmtId="0" fontId="10" fillId="3" borderId="11" xfId="58" applyFont="1" applyFill="1" applyBorder="1" applyAlignment="1" applyProtection="1">
      <alignment horizontal="justify" vertical="center" wrapText="1"/>
      <protection/>
    </xf>
    <xf numFmtId="0" fontId="10" fillId="13" borderId="11" xfId="59" applyFont="1" applyFill="1" applyBorder="1" applyAlignment="1" applyProtection="1">
      <alignment horizontal="justify" vertical="center" wrapText="1"/>
      <protection/>
    </xf>
    <xf numFmtId="0" fontId="10" fillId="11" borderId="11" xfId="59" applyFont="1" applyFill="1" applyBorder="1" applyAlignment="1" applyProtection="1">
      <alignment horizontal="justify" vertical="center" wrapText="1"/>
      <protection/>
    </xf>
    <xf numFmtId="0" fontId="10" fillId="12" borderId="11" xfId="59" applyFont="1" applyFill="1" applyBorder="1" applyAlignment="1" applyProtection="1">
      <alignment horizontal="justify" vertical="center" wrapText="1"/>
      <protection locked="0"/>
    </xf>
    <xf numFmtId="0" fontId="10" fillId="12" borderId="11" xfId="54" applyFont="1" applyFill="1" applyBorder="1" applyAlignment="1" applyProtection="1">
      <alignment horizontal="left" vertical="center" wrapText="1"/>
      <protection/>
    </xf>
    <xf numFmtId="0" fontId="10" fillId="13" borderId="11" xfId="54" applyFont="1" applyFill="1" applyBorder="1" applyAlignment="1" applyProtection="1">
      <alignment horizontal="center" vertical="center" wrapText="1"/>
      <protection/>
    </xf>
    <xf numFmtId="0" fontId="74" fillId="13" borderId="11" xfId="57" applyFont="1" applyFill="1" applyBorder="1" applyAlignment="1" applyProtection="1">
      <alignment horizontal="center" vertical="center" wrapText="1"/>
      <protection/>
    </xf>
    <xf numFmtId="180" fontId="5" fillId="39" borderId="18" xfId="0" applyNumberFormat="1" applyFont="1" applyFill="1" applyBorder="1" applyAlignment="1" applyProtection="1">
      <alignment horizontal="center" vertical="center" wrapText="1"/>
      <protection/>
    </xf>
    <xf numFmtId="180"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9" fontId="5" fillId="39" borderId="11" xfId="59" applyNumberFormat="1" applyFont="1" applyFill="1" applyBorder="1" applyAlignment="1" applyProtection="1">
      <alignment horizontal="center" vertical="center" wrapText="1"/>
      <protection/>
    </xf>
    <xf numFmtId="0" fontId="10" fillId="39" borderId="11" xfId="58" applyFont="1" applyFill="1" applyBorder="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14" fontId="2" fillId="39" borderId="11" xfId="0" applyNumberFormat="1" applyFont="1" applyFill="1" applyBorder="1" applyAlignment="1" applyProtection="1">
      <alignment horizontal="center" vertical="center" wrapText="1"/>
      <protection/>
    </xf>
    <xf numFmtId="0" fontId="70" fillId="39" borderId="14" xfId="57" applyFont="1" applyFill="1" applyBorder="1" applyAlignment="1" applyProtection="1">
      <alignment horizontal="center" vertical="center"/>
      <protection/>
    </xf>
    <xf numFmtId="14" fontId="70" fillId="39" borderId="11" xfId="57" applyNumberFormat="1" applyFont="1" applyFill="1" applyBorder="1" applyAlignment="1" applyProtection="1">
      <alignment horizontal="center" vertical="center"/>
      <protection/>
    </xf>
    <xf numFmtId="14" fontId="5" fillId="39" borderId="11" xfId="0" applyNumberFormat="1" applyFont="1" applyFill="1" applyBorder="1" applyAlignment="1" applyProtection="1">
      <alignment horizontal="center" vertical="center" wrapText="1"/>
      <protection/>
    </xf>
    <xf numFmtId="0" fontId="5" fillId="39" borderId="14" xfId="0" applyFont="1" applyFill="1" applyBorder="1" applyAlignment="1" applyProtection="1">
      <alignment horizontal="center" vertical="center" wrapText="1"/>
      <protection/>
    </xf>
    <xf numFmtId="190" fontId="5" fillId="39" borderId="11" xfId="0" applyNumberFormat="1" applyFont="1" applyFill="1" applyBorder="1" applyAlignment="1" applyProtection="1">
      <alignment horizontal="center" vertical="center" wrapText="1"/>
      <protection/>
    </xf>
    <xf numFmtId="14" fontId="10" fillId="39" borderId="11" xfId="0" applyNumberFormat="1" applyFont="1" applyFill="1" applyBorder="1" applyAlignment="1" applyProtection="1">
      <alignment horizontal="justify" vertical="center" wrapText="1"/>
      <protection/>
    </xf>
    <xf numFmtId="0" fontId="14" fillId="39" borderId="11" xfId="0" applyFont="1" applyFill="1" applyBorder="1" applyAlignment="1" applyProtection="1">
      <alignment horizontal="center" vertical="center" wrapText="1"/>
      <protection/>
    </xf>
    <xf numFmtId="0" fontId="5" fillId="39" borderId="14" xfId="57" applyFont="1" applyFill="1" applyBorder="1" applyAlignment="1" applyProtection="1">
      <alignment horizontal="center" vertical="center" wrapText="1"/>
      <protection/>
    </xf>
    <xf numFmtId="0" fontId="70" fillId="3" borderId="11" xfId="57" applyFont="1" applyFill="1" applyBorder="1" applyAlignment="1" applyProtection="1">
      <alignment horizontal="center" vertical="center"/>
      <protection/>
    </xf>
    <xf numFmtId="14" fontId="70" fillId="3" borderId="11" xfId="57" applyNumberFormat="1" applyFont="1" applyFill="1" applyBorder="1" applyAlignment="1" applyProtection="1">
      <alignment horizontal="center" vertical="center"/>
      <protection/>
    </xf>
    <xf numFmtId="0" fontId="14" fillId="2" borderId="19" xfId="0" applyFont="1" applyFill="1" applyBorder="1" applyAlignment="1" applyProtection="1">
      <alignment horizontal="justify" vertical="center" wrapText="1"/>
      <protection/>
    </xf>
    <xf numFmtId="0" fontId="14" fillId="2" borderId="0" xfId="0" applyFont="1" applyFill="1" applyAlignment="1">
      <alignment horizontal="justify" vertical="center"/>
    </xf>
    <xf numFmtId="14" fontId="70"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14" fillId="9" borderId="0" xfId="0" applyFont="1" applyFill="1" applyAlignment="1">
      <alignment horizontal="center" vertical="center" wrapText="1"/>
    </xf>
    <xf numFmtId="0" fontId="5" fillId="13" borderId="14" xfId="0" applyFont="1" applyFill="1" applyBorder="1" applyAlignment="1" applyProtection="1">
      <alignment horizontal="center" vertical="center" wrapText="1"/>
      <protection/>
    </xf>
    <xf numFmtId="14" fontId="70"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0" fillId="38" borderId="0" xfId="0" applyFont="1" applyFill="1" applyAlignment="1" applyProtection="1">
      <alignment/>
      <protection/>
    </xf>
    <xf numFmtId="0" fontId="71" fillId="38" borderId="0" xfId="0" applyFont="1" applyFill="1" applyAlignment="1" applyProtection="1">
      <alignment/>
      <protection/>
    </xf>
    <xf numFmtId="191" fontId="5" fillId="40" borderId="11" xfId="59" applyNumberFormat="1" applyFont="1" applyFill="1" applyBorder="1" applyAlignment="1" applyProtection="1">
      <alignment horizontal="center" vertical="center" wrapText="1"/>
      <protection/>
    </xf>
    <xf numFmtId="0" fontId="5" fillId="3"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13" borderId="11" xfId="54" applyFont="1" applyFill="1" applyBorder="1" applyAlignment="1" applyProtection="1">
      <alignment horizontal="center" vertical="center" wrapText="1"/>
      <protection/>
    </xf>
    <xf numFmtId="0" fontId="70" fillId="13" borderId="11" xfId="57" applyFont="1" applyFill="1" applyBorder="1" applyAlignment="1" applyProtection="1">
      <alignment horizontal="center" vertical="center" wrapText="1"/>
      <protection/>
    </xf>
    <xf numFmtId="9" fontId="5" fillId="13" borderId="11" xfId="54" applyNumberFormat="1" applyFont="1" applyFill="1" applyBorder="1" applyAlignment="1" applyProtection="1">
      <alignment horizontal="center" vertical="center" wrapText="1"/>
      <protection/>
    </xf>
    <xf numFmtId="0" fontId="0" fillId="38" borderId="0" xfId="0" applyFill="1" applyAlignment="1" applyProtection="1">
      <alignment/>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0" fontId="5" fillId="13" borderId="11" xfId="0" applyNumberFormat="1" applyFont="1" applyFill="1" applyBorder="1" applyAlignment="1" applyProtection="1">
      <alignment horizontal="center" vertical="center" wrapText="1"/>
      <protection/>
    </xf>
    <xf numFmtId="191" fontId="5" fillId="13" borderId="11" xfId="59"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0" fontId="5" fillId="13" borderId="18" xfId="0" applyNumberFormat="1" applyFont="1" applyFill="1" applyBorder="1" applyAlignment="1" applyProtection="1">
      <alignment horizontal="center" vertical="center" wrapText="1"/>
      <protection/>
    </xf>
    <xf numFmtId="190" fontId="5" fillId="40" borderId="11" xfId="59" applyNumberFormat="1"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190" fontId="21" fillId="2" borderId="11" xfId="59" applyNumberFormat="1" applyFont="1" applyFill="1" applyBorder="1" applyAlignment="1" applyProtection="1">
      <alignment horizontal="center" vertical="center" wrapText="1"/>
      <protection/>
    </xf>
    <xf numFmtId="190" fontId="21" fillId="19" borderId="14" xfId="59" applyNumberFormat="1" applyFont="1" applyFill="1" applyBorder="1" applyAlignment="1" applyProtection="1">
      <alignment horizontal="center" vertical="center" wrapText="1"/>
      <protection/>
    </xf>
    <xf numFmtId="9" fontId="21" fillId="19" borderId="11" xfId="59" applyNumberFormat="1" applyFont="1" applyFill="1" applyBorder="1" applyAlignment="1" applyProtection="1">
      <alignment horizontal="center" vertical="center" wrapText="1"/>
      <protection/>
    </xf>
    <xf numFmtId="9" fontId="21" fillId="2" borderId="11" xfId="59" applyNumberFormat="1" applyFont="1" applyFill="1" applyBorder="1" applyAlignment="1" applyProtection="1">
      <alignment horizontal="center" vertical="center" wrapText="1"/>
      <protection/>
    </xf>
    <xf numFmtId="0" fontId="14" fillId="2" borderId="26" xfId="59" applyNumberFormat="1" applyFont="1" applyFill="1" applyBorder="1" applyAlignment="1" applyProtection="1">
      <alignment horizontal="justify" vertical="center" wrapText="1"/>
      <protection/>
    </xf>
    <xf numFmtId="0" fontId="5" fillId="33"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180" fontId="5" fillId="40" borderId="11" xfId="0"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10" fillId="40" borderId="11" xfId="0" applyFont="1" applyFill="1" applyBorder="1" applyAlignment="1" applyProtection="1">
      <alignment horizontal="justify" vertical="center" wrapText="1"/>
      <protection/>
    </xf>
    <xf numFmtId="14" fontId="14" fillId="3" borderId="11" xfId="0" applyNumberFormat="1" applyFont="1" applyFill="1" applyBorder="1" applyAlignment="1" applyProtection="1">
      <alignment horizontal="center" vertical="center" wrapText="1"/>
      <protection/>
    </xf>
    <xf numFmtId="14" fontId="14" fillId="3" borderId="14" xfId="0" applyNumberFormat="1" applyFont="1" applyFill="1" applyBorder="1" applyAlignment="1" applyProtection="1">
      <alignment horizontal="center" vertical="center" wrapText="1"/>
      <protection/>
    </xf>
    <xf numFmtId="180" fontId="5" fillId="3" borderId="14" xfId="0" applyNumberFormat="1" applyFont="1" applyFill="1" applyBorder="1" applyAlignment="1" applyProtection="1">
      <alignment horizontal="center" vertical="center" wrapText="1"/>
      <protection/>
    </xf>
    <xf numFmtId="0" fontId="5" fillId="5" borderId="18" xfId="0" applyFont="1" applyFill="1" applyBorder="1" applyAlignment="1" applyProtection="1">
      <alignment horizontal="center" vertical="center" wrapText="1"/>
      <protection/>
    </xf>
    <xf numFmtId="0" fontId="74" fillId="5" borderId="18" xfId="57" applyFont="1" applyFill="1" applyBorder="1" applyAlignment="1" applyProtection="1">
      <alignment horizontal="center" vertical="center" wrapText="1"/>
      <protection/>
    </xf>
    <xf numFmtId="0" fontId="70" fillId="5" borderId="18" xfId="57" applyFont="1" applyFill="1" applyBorder="1" applyAlignment="1" applyProtection="1">
      <alignment horizontal="center" vertical="center" wrapText="1"/>
      <protection/>
    </xf>
    <xf numFmtId="14" fontId="5" fillId="5" borderId="18" xfId="0" applyNumberFormat="1" applyFont="1" applyFill="1" applyBorder="1" applyAlignment="1" applyProtection="1">
      <alignment horizontal="center" vertical="center" wrapText="1"/>
      <protection/>
    </xf>
    <xf numFmtId="0" fontId="70" fillId="5" borderId="23" xfId="57" applyFont="1" applyFill="1" applyBorder="1" applyAlignment="1" applyProtection="1">
      <alignment horizontal="center" vertical="center"/>
      <protection/>
    </xf>
    <xf numFmtId="14" fontId="70" fillId="5" borderId="23" xfId="57" applyNumberFormat="1" applyFont="1" applyFill="1" applyBorder="1" applyAlignment="1" applyProtection="1">
      <alignment horizontal="center" vertical="center"/>
      <protection/>
    </xf>
    <xf numFmtId="0" fontId="5" fillId="5" borderId="23" xfId="0" applyFont="1" applyFill="1" applyBorder="1" applyAlignment="1" applyProtection="1">
      <alignment horizontal="center" vertical="center" wrapText="1"/>
      <protection/>
    </xf>
    <xf numFmtId="0" fontId="15" fillId="5" borderId="19" xfId="0" applyFont="1" applyFill="1" applyBorder="1" applyAlignment="1" applyProtection="1">
      <alignment horizontal="center" vertical="center" wrapText="1"/>
      <protection/>
    </xf>
    <xf numFmtId="0" fontId="14" fillId="5" borderId="19" xfId="0" applyFont="1" applyFill="1" applyBorder="1" applyAlignment="1" applyProtection="1">
      <alignment horizontal="center" vertical="center" wrapText="1"/>
      <protection/>
    </xf>
    <xf numFmtId="0" fontId="14" fillId="9" borderId="11" xfId="58" applyFont="1" applyFill="1" applyBorder="1" applyAlignment="1" applyProtection="1">
      <alignment horizontal="left" vertical="center" wrapText="1"/>
      <protection/>
    </xf>
    <xf numFmtId="0" fontId="14" fillId="39" borderId="11" xfId="58" applyFont="1" applyFill="1" applyBorder="1" applyAlignment="1" applyProtection="1">
      <alignment horizontal="center" vertical="center" wrapText="1"/>
      <protection/>
    </xf>
    <xf numFmtId="0" fontId="10" fillId="13" borderId="11" xfId="58" applyFont="1" applyFill="1" applyBorder="1" applyAlignment="1" applyProtection="1">
      <alignment horizontal="center" vertical="center" wrapText="1"/>
      <protection/>
    </xf>
    <xf numFmtId="0" fontId="75" fillId="2" borderId="26" xfId="59" applyNumberFormat="1" applyFont="1" applyFill="1" applyBorder="1" applyAlignment="1" applyProtection="1">
      <alignment horizontal="justify" vertical="center" wrapText="1"/>
      <protection/>
    </xf>
    <xf numFmtId="0" fontId="76" fillId="2" borderId="11" xfId="0" applyFont="1" applyFill="1" applyBorder="1" applyAlignment="1" applyProtection="1">
      <alignment horizontal="center" vertical="center" wrapText="1"/>
      <protection/>
    </xf>
    <xf numFmtId="14" fontId="76" fillId="2" borderId="11" xfId="0" applyNumberFormat="1" applyFont="1" applyFill="1" applyBorder="1" applyAlignment="1" applyProtection="1">
      <alignment horizontal="center" vertical="center" wrapText="1"/>
      <protection/>
    </xf>
    <xf numFmtId="0" fontId="76" fillId="2" borderId="11" xfId="59" applyNumberFormat="1" applyFont="1" applyFill="1" applyBorder="1" applyAlignment="1" applyProtection="1">
      <alignment horizontal="center" vertical="center" wrapText="1"/>
      <protection/>
    </xf>
    <xf numFmtId="0" fontId="75" fillId="2" borderId="18" xfId="0" applyFont="1" applyFill="1" applyBorder="1" applyAlignment="1" applyProtection="1">
      <alignment horizontal="center" vertical="center" wrapText="1"/>
      <protection/>
    </xf>
    <xf numFmtId="180" fontId="76" fillId="2" borderId="18" xfId="0" applyNumberFormat="1" applyFont="1" applyFill="1" applyBorder="1" applyAlignment="1" applyProtection="1">
      <alignment horizontal="center" vertical="center" wrapText="1"/>
      <protection/>
    </xf>
    <xf numFmtId="180" fontId="76" fillId="2" borderId="11" xfId="0" applyNumberFormat="1" applyFont="1" applyFill="1" applyBorder="1" applyAlignment="1" applyProtection="1">
      <alignment horizontal="center" vertical="center" wrapText="1"/>
      <protection/>
    </xf>
    <xf numFmtId="0" fontId="76" fillId="2" borderId="18" xfId="0" applyFont="1" applyFill="1" applyBorder="1" applyAlignment="1" applyProtection="1">
      <alignment horizontal="center" vertical="center" wrapText="1"/>
      <protection/>
    </xf>
    <xf numFmtId="0" fontId="76" fillId="2" borderId="11" xfId="0" applyFont="1" applyFill="1" applyBorder="1" applyAlignment="1" applyProtection="1">
      <alignment horizontal="justify" vertical="center" wrapText="1"/>
      <protection/>
    </xf>
    <xf numFmtId="0" fontId="76" fillId="2" borderId="18" xfId="57" applyFont="1" applyFill="1" applyBorder="1" applyAlignment="1" applyProtection="1">
      <alignment horizontal="center" vertical="center"/>
      <protection/>
    </xf>
    <xf numFmtId="14" fontId="76" fillId="2" borderId="18" xfId="57" applyNumberFormat="1" applyFont="1" applyFill="1" applyBorder="1" applyAlignment="1" applyProtection="1">
      <alignment horizontal="center" vertical="center"/>
      <protection/>
    </xf>
    <xf numFmtId="0" fontId="76" fillId="2" borderId="18" xfId="57" applyFont="1" applyFill="1" applyBorder="1" applyAlignment="1" applyProtection="1">
      <alignment horizontal="center" vertical="center" wrapText="1"/>
      <protection/>
    </xf>
    <xf numFmtId="0" fontId="75" fillId="2" borderId="18" xfId="57" applyFont="1" applyFill="1" applyBorder="1" applyAlignment="1" applyProtection="1">
      <alignment horizontal="center" vertical="center" wrapText="1"/>
      <protection/>
    </xf>
    <xf numFmtId="0" fontId="5" fillId="11" borderId="26" xfId="59" applyNumberFormat="1" applyFont="1" applyFill="1" applyBorder="1" applyAlignment="1" applyProtection="1">
      <alignment horizontal="left" vertical="center" wrapText="1"/>
      <protection/>
    </xf>
    <xf numFmtId="0" fontId="5" fillId="33" borderId="11" xfId="0" applyFont="1" applyFill="1" applyBorder="1" applyAlignment="1" applyProtection="1">
      <alignment vertical="center" wrapText="1"/>
      <protection/>
    </xf>
    <xf numFmtId="0" fontId="5" fillId="33" borderId="11" xfId="0" applyFont="1" applyFill="1" applyBorder="1" applyAlignment="1" applyProtection="1">
      <alignment horizontal="left" vertical="center" wrapText="1"/>
      <protection/>
    </xf>
    <xf numFmtId="0" fontId="5" fillId="3" borderId="11" xfId="58" applyFont="1" applyFill="1" applyBorder="1" applyAlignment="1" applyProtection="1">
      <alignment horizontal="left" vertical="center" wrapText="1"/>
      <protection/>
    </xf>
    <xf numFmtId="0" fontId="10" fillId="13" borderId="11" xfId="59" applyFont="1" applyFill="1" applyBorder="1" applyAlignment="1" applyProtection="1">
      <alignment vertical="center" wrapText="1"/>
      <protection/>
    </xf>
    <xf numFmtId="14" fontId="5" fillId="13" borderId="11" xfId="54" applyNumberFormat="1" applyFont="1" applyFill="1" applyBorder="1" applyAlignment="1" applyProtection="1">
      <alignment horizontal="center" vertical="center" wrapText="1"/>
      <protection/>
    </xf>
    <xf numFmtId="0" fontId="70" fillId="9" borderId="18" xfId="57" applyFont="1" applyFill="1" applyBorder="1" applyAlignment="1" applyProtection="1">
      <alignment horizontal="center" vertical="center"/>
      <protection/>
    </xf>
    <xf numFmtId="14" fontId="70"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190"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190" fontId="5" fillId="11" borderId="11" xfId="59" applyNumberFormat="1" applyFont="1" applyFill="1" applyBorder="1" applyAlignment="1" applyProtection="1">
      <alignment horizontal="center" vertical="center" wrapText="1"/>
      <protection/>
    </xf>
    <xf numFmtId="190" fontId="5" fillId="11" borderId="11" xfId="0" applyNumberFormat="1" applyFont="1" applyFill="1" applyBorder="1" applyAlignment="1" applyProtection="1">
      <alignment horizontal="center" vertical="center" wrapText="1"/>
      <protection/>
    </xf>
    <xf numFmtId="191" fontId="5" fillId="11" borderId="11" xfId="0" applyNumberFormat="1" applyFont="1" applyFill="1" applyBorder="1" applyAlignment="1" applyProtection="1">
      <alignment horizontal="center" vertical="center" wrapText="1"/>
      <protection/>
    </xf>
    <xf numFmtId="190" fontId="5" fillId="33" borderId="11" xfId="0" applyNumberFormat="1" applyFont="1" applyFill="1" applyBorder="1" applyAlignment="1" applyProtection="1">
      <alignment horizontal="center" vertical="center" wrapText="1"/>
      <protection/>
    </xf>
    <xf numFmtId="9" fontId="5" fillId="33" borderId="11" xfId="59" applyNumberFormat="1" applyFont="1" applyFill="1" applyBorder="1" applyAlignment="1" applyProtection="1">
      <alignment horizontal="center" vertical="center" wrapText="1"/>
      <protection/>
    </xf>
    <xf numFmtId="191" fontId="5" fillId="33" borderId="11" xfId="0" applyNumberFormat="1" applyFont="1" applyFill="1" applyBorder="1" applyAlignment="1" applyProtection="1">
      <alignment horizontal="center" vertical="center" wrapText="1"/>
      <protection/>
    </xf>
    <xf numFmtId="190" fontId="5" fillId="13" borderId="11" xfId="0" applyNumberFormat="1" applyFont="1" applyFill="1" applyBorder="1" applyAlignment="1" applyProtection="1">
      <alignment horizontal="center" vertical="center" wrapText="1"/>
      <protection/>
    </xf>
    <xf numFmtId="9" fontId="5" fillId="13" borderId="11" xfId="0" applyNumberFormat="1" applyFont="1" applyFill="1" applyBorder="1" applyAlignment="1" applyProtection="1">
      <alignment horizontal="center" vertical="center" wrapText="1"/>
      <protection/>
    </xf>
    <xf numFmtId="191" fontId="5" fillId="13" borderId="11" xfId="0" applyNumberFormat="1" applyFont="1" applyFill="1" applyBorder="1" applyAlignment="1" applyProtection="1">
      <alignment horizontal="center" vertical="center" wrapText="1"/>
      <protection/>
    </xf>
    <xf numFmtId="0" fontId="5" fillId="5" borderId="11" xfId="54" applyFont="1" applyFill="1" applyBorder="1" applyAlignment="1" applyProtection="1">
      <alignment horizontal="center" vertical="center" wrapText="1"/>
      <protection/>
    </xf>
    <xf numFmtId="0" fontId="70" fillId="5" borderId="11" xfId="57" applyFont="1" applyFill="1" applyBorder="1" applyAlignment="1" applyProtection="1">
      <alignment horizontal="center" vertical="center"/>
      <protection/>
    </xf>
    <xf numFmtId="9" fontId="70" fillId="5" borderId="11" xfId="57" applyNumberFormat="1" applyFont="1" applyFill="1" applyBorder="1" applyAlignment="1" applyProtection="1">
      <alignment horizontal="center" vertical="center"/>
      <protection/>
    </xf>
    <xf numFmtId="9" fontId="5" fillId="39" borderId="11" xfId="59" applyNumberFormat="1" applyFont="1" applyFill="1" applyBorder="1" applyAlignment="1" applyProtection="1">
      <alignment horizontal="center" vertical="center" wrapText="1"/>
      <protection/>
    </xf>
    <xf numFmtId="9" fontId="5" fillId="3" borderId="11" xfId="59" applyNumberFormat="1" applyFont="1" applyFill="1" applyBorder="1" applyAlignment="1" applyProtection="1">
      <alignment horizontal="center" vertical="center" wrapText="1"/>
      <protection/>
    </xf>
    <xf numFmtId="0" fontId="5" fillId="3" borderId="11" xfId="54" applyFont="1" applyFill="1" applyBorder="1" applyAlignment="1" applyProtection="1">
      <alignment horizontal="center" vertical="center" wrapText="1"/>
      <protection/>
    </xf>
    <xf numFmtId="1" fontId="5" fillId="3" borderId="11" xfId="54" applyNumberFormat="1" applyFont="1" applyFill="1" applyBorder="1" applyAlignment="1" applyProtection="1">
      <alignment horizontal="center" vertical="center" wrapText="1"/>
      <protection/>
    </xf>
    <xf numFmtId="0" fontId="5" fillId="39" borderId="11" xfId="54" applyFont="1" applyFill="1" applyBorder="1" applyAlignment="1" applyProtection="1">
      <alignment horizontal="center" vertical="center" wrapText="1"/>
      <protection/>
    </xf>
    <xf numFmtId="1" fontId="5" fillId="39" borderId="11" xfId="54" applyNumberFormat="1" applyFont="1" applyFill="1" applyBorder="1" applyAlignment="1" applyProtection="1">
      <alignment horizontal="center" vertical="center" wrapText="1"/>
      <protection/>
    </xf>
    <xf numFmtId="190" fontId="21" fillId="2" borderId="11" xfId="59" applyNumberFormat="1" applyFont="1" applyFill="1" applyBorder="1" applyAlignment="1" applyProtection="1">
      <alignment horizontal="center" vertical="center" wrapText="1"/>
      <protection/>
    </xf>
    <xf numFmtId="9" fontId="21" fillId="2" borderId="11" xfId="59"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5" fillId="39" borderId="11" xfId="59" applyNumberFormat="1"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wrapText="1"/>
      <protection/>
    </xf>
    <xf numFmtId="180" fontId="5" fillId="12" borderId="11" xfId="0" applyNumberFormat="1" applyFont="1" applyFill="1" applyBorder="1" applyAlignment="1" applyProtection="1">
      <alignment horizontal="center" vertical="center" wrapText="1"/>
      <protection/>
    </xf>
    <xf numFmtId="180" fontId="5" fillId="13" borderId="11" xfId="0" applyNumberFormat="1" applyFont="1" applyFill="1" applyBorder="1" applyAlignment="1" applyProtection="1">
      <alignment horizontal="center" vertical="center" wrapText="1"/>
      <protection/>
    </xf>
    <xf numFmtId="180" fontId="5" fillId="5" borderId="11" xfId="0" applyNumberFormat="1" applyFont="1" applyFill="1" applyBorder="1" applyAlignment="1" applyProtection="1">
      <alignment horizontal="center" vertical="center" wrapText="1"/>
      <protection/>
    </xf>
    <xf numFmtId="0" fontId="70" fillId="13" borderId="11" xfId="57" applyFont="1" applyFill="1" applyBorder="1" applyAlignment="1" applyProtection="1">
      <alignment horizontal="center" vertical="center" wrapText="1"/>
      <protection/>
    </xf>
    <xf numFmtId="0" fontId="5" fillId="13" borderId="11" xfId="54" applyFont="1" applyFill="1" applyBorder="1" applyAlignment="1" applyProtection="1">
      <alignment horizontal="center" vertical="center" wrapText="1"/>
      <protection/>
    </xf>
    <xf numFmtId="9" fontId="5" fillId="13" borderId="11" xfId="54" applyNumberFormat="1" applyFont="1" applyFill="1" applyBorder="1" applyAlignment="1" applyProtection="1">
      <alignment horizontal="center" vertical="center" wrapText="1"/>
      <protection/>
    </xf>
    <xf numFmtId="9" fontId="70" fillId="13" borderId="11" xfId="57"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190"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9" fontId="5" fillId="11" borderId="11" xfId="59" applyNumberFormat="1" applyFont="1" applyFill="1" applyBorder="1" applyAlignment="1" applyProtection="1">
      <alignment horizontal="center" vertical="center" wrapText="1"/>
      <protection/>
    </xf>
    <xf numFmtId="0" fontId="5" fillId="11" borderId="11" xfId="54" applyFont="1" applyFill="1" applyBorder="1" applyAlignment="1" applyProtection="1">
      <alignment horizontal="center" vertical="center" wrapText="1"/>
      <protection/>
    </xf>
    <xf numFmtId="0" fontId="5" fillId="11" borderId="11" xfId="59"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190" fontId="5" fillId="13" borderId="11" xfId="59" applyNumberFormat="1" applyFont="1" applyFill="1" applyBorder="1" applyAlignment="1" applyProtection="1">
      <alignment horizontal="center" vertical="center" wrapText="1"/>
      <protection/>
    </xf>
    <xf numFmtId="0" fontId="5" fillId="13" borderId="11" xfId="58"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70" fillId="13" borderId="11" xfId="57" applyFont="1" applyFill="1" applyBorder="1" applyAlignment="1" applyProtection="1">
      <alignment horizontal="center" vertical="center" wrapText="1"/>
      <protection/>
    </xf>
    <xf numFmtId="0" fontId="5" fillId="11" borderId="11" xfId="54" applyFont="1" applyFill="1" applyBorder="1" applyAlignment="1" applyProtection="1">
      <alignment horizontal="center" vertical="center" wrapText="1"/>
      <protection/>
    </xf>
    <xf numFmtId="0" fontId="5" fillId="11" borderId="11" xfId="59" applyFont="1" applyFill="1" applyBorder="1" applyAlignment="1" applyProtection="1">
      <alignment horizontal="center" vertical="center" wrapText="1"/>
      <protection/>
    </xf>
    <xf numFmtId="0" fontId="21" fillId="12" borderId="11" xfId="54" applyFont="1" applyFill="1" applyBorder="1" applyAlignment="1" applyProtection="1">
      <alignment horizontal="center" vertical="center" wrapText="1"/>
      <protection locked="0"/>
    </xf>
    <xf numFmtId="0" fontId="21" fillId="12" borderId="11" xfId="54" applyFont="1" applyFill="1" applyBorder="1" applyAlignment="1" applyProtection="1">
      <alignment horizontal="center" vertical="center" wrapText="1"/>
      <protection/>
    </xf>
    <xf numFmtId="0" fontId="21" fillId="12" borderId="11" xfId="59" applyNumberFormat="1" applyFont="1" applyFill="1" applyBorder="1" applyAlignment="1" applyProtection="1">
      <alignment horizontal="center" vertical="center" wrapText="1"/>
      <protection/>
    </xf>
    <xf numFmtId="9" fontId="21" fillId="12" borderId="11" xfId="59" applyNumberFormat="1" applyFont="1" applyFill="1" applyBorder="1" applyAlignment="1" applyProtection="1">
      <alignment horizontal="center" vertical="center" wrapText="1"/>
      <protection/>
    </xf>
    <xf numFmtId="0" fontId="5"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xf>
    <xf numFmtId="0" fontId="5" fillId="13" borderId="11" xfId="59" applyFont="1" applyFill="1" applyBorder="1" applyAlignment="1" applyProtection="1">
      <alignment horizontal="center" vertical="center" wrapText="1"/>
      <protection/>
    </xf>
    <xf numFmtId="0" fontId="5" fillId="11" borderId="26" xfId="59" applyNumberFormat="1" applyFont="1" applyFill="1" applyBorder="1" applyAlignment="1" applyProtection="1">
      <alignment horizontal="center" vertical="center" wrapText="1"/>
      <protection/>
    </xf>
    <xf numFmtId="0" fontId="5" fillId="3" borderId="11" xfId="58" applyFont="1" applyFill="1" applyBorder="1" applyAlignment="1" applyProtection="1">
      <alignment horizontal="center" vertical="center" wrapText="1"/>
      <protection/>
    </xf>
    <xf numFmtId="0" fontId="5" fillId="39" borderId="11" xfId="58" applyFont="1" applyFill="1" applyBorder="1" applyAlignment="1" applyProtection="1">
      <alignment horizontal="center" vertical="center" wrapText="1"/>
      <protection/>
    </xf>
    <xf numFmtId="0" fontId="14" fillId="9" borderId="11" xfId="58" applyFont="1" applyFill="1" applyBorder="1" applyAlignment="1" applyProtection="1">
      <alignment horizontal="center" vertical="center" wrapText="1"/>
      <protection/>
    </xf>
    <xf numFmtId="0" fontId="5" fillId="13" borderId="11" xfId="54" applyFont="1" applyFill="1" applyBorder="1" applyAlignment="1" applyProtection="1">
      <alignment horizontal="center" vertical="center" wrapText="1"/>
      <protection/>
    </xf>
    <xf numFmtId="14" fontId="5" fillId="13" borderId="11" xfId="58" applyNumberFormat="1" applyFont="1" applyFill="1" applyBorder="1" applyAlignment="1" applyProtection="1">
      <alignment horizontal="center" vertical="center" wrapText="1"/>
      <protection/>
    </xf>
    <xf numFmtId="0" fontId="5" fillId="19" borderId="11" xfId="59" applyNumberFormat="1" applyFont="1" applyFill="1" applyBorder="1" applyAlignment="1" applyProtection="1">
      <alignment horizontal="center" vertical="center" wrapText="1"/>
      <protection/>
    </xf>
    <xf numFmtId="0" fontId="14" fillId="39" borderId="11" xfId="58" applyFont="1" applyFill="1" applyBorder="1" applyAlignment="1" applyProtection="1">
      <alignment horizontal="center" vertical="center" wrapText="1"/>
      <protection/>
    </xf>
    <xf numFmtId="0" fontId="14" fillId="13" borderId="11" xfId="58" applyFont="1" applyFill="1" applyBorder="1" applyAlignment="1" applyProtection="1">
      <alignment horizontal="center" vertical="center" wrapText="1"/>
      <protection/>
    </xf>
    <xf numFmtId="0" fontId="14" fillId="2" borderId="26" xfId="59" applyNumberFormat="1"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14" fontId="5" fillId="40" borderId="11" xfId="58" applyNumberFormat="1"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14" fontId="2" fillId="11" borderId="11" xfId="0" applyNumberFormat="1" applyFont="1" applyFill="1" applyBorder="1" applyAlignment="1" applyProtection="1">
      <alignment horizontal="center" vertical="center" wrapText="1"/>
      <protection/>
    </xf>
    <xf numFmtId="0" fontId="5" fillId="41" borderId="11" xfId="58" applyFont="1" applyFill="1" applyBorder="1" applyAlignment="1" applyProtection="1">
      <alignment horizontal="center" vertical="center" wrapText="1"/>
      <protection/>
    </xf>
    <xf numFmtId="0" fontId="2" fillId="13" borderId="11" xfId="0" applyFont="1" applyFill="1" applyBorder="1" applyAlignment="1" applyProtection="1">
      <alignment horizontal="center" vertical="center" wrapText="1"/>
      <protection/>
    </xf>
    <xf numFmtId="14" fontId="10" fillId="9" borderId="11" xfId="58" applyNumberFormat="1" applyFont="1" applyFill="1" applyBorder="1" applyAlignment="1" applyProtection="1">
      <alignment horizontal="center" vertical="center" wrapText="1"/>
      <protection/>
    </xf>
    <xf numFmtId="0" fontId="2" fillId="13" borderId="11" xfId="54" applyFont="1" applyFill="1" applyBorder="1" applyAlignment="1" applyProtection="1">
      <alignment horizontal="center" vertical="center" wrapText="1"/>
      <protection/>
    </xf>
    <xf numFmtId="0" fontId="77" fillId="13" borderId="11" xfId="57"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70" fillId="5" borderId="11" xfId="57" applyFont="1"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0" fillId="0" borderId="27" xfId="0" applyFont="1" applyBorder="1" applyAlignment="1">
      <alignment horizontal="left"/>
    </xf>
    <xf numFmtId="0" fontId="0" fillId="0" borderId="28" xfId="0" applyFont="1" applyBorder="1" applyAlignment="1">
      <alignment horizontal="left"/>
    </xf>
    <xf numFmtId="0" fontId="0" fillId="0" borderId="29" xfId="0" applyFont="1" applyBorder="1" applyAlignment="1">
      <alignment horizontal="left"/>
    </xf>
    <xf numFmtId="0" fontId="10" fillId="0" borderId="13" xfId="0" applyFont="1" applyBorder="1" applyAlignment="1">
      <alignment horizontal="center" wrapText="1"/>
    </xf>
    <xf numFmtId="0" fontId="78" fillId="0" borderId="13"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xf>
    <xf numFmtId="0" fontId="0" fillId="0" borderId="15"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0" fontId="0" fillId="0" borderId="35" xfId="0" applyBorder="1" applyAlignment="1">
      <alignment horizontal="center"/>
    </xf>
    <xf numFmtId="0" fontId="7" fillId="0" borderId="36" xfId="0" applyFont="1" applyBorder="1" applyAlignment="1" applyProtection="1">
      <alignment horizontal="center" wrapText="1"/>
      <protection/>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7" fillId="0" borderId="41" xfId="0" applyFont="1" applyBorder="1" applyAlignment="1" applyProtection="1">
      <alignment horizontal="center" wrapText="1"/>
      <protection/>
    </xf>
    <xf numFmtId="0" fontId="2" fillId="0" borderId="36"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9"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5"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14" borderId="11" xfId="0" applyFont="1" applyFill="1" applyBorder="1" applyAlignment="1" applyProtection="1">
      <alignment horizontal="center"/>
      <protection/>
    </xf>
    <xf numFmtId="0" fontId="5" fillId="0" borderId="34" xfId="0" applyFont="1" applyBorder="1" applyAlignment="1" applyProtection="1">
      <alignment horizontal="center" wrapText="1"/>
      <protection/>
    </xf>
    <xf numFmtId="0" fontId="69" fillId="0" borderId="13" xfId="0" applyFont="1" applyBorder="1" applyAlignment="1" applyProtection="1">
      <alignment horizontal="center" vertical="center"/>
      <protection/>
    </xf>
    <xf numFmtId="0" fontId="8" fillId="0" borderId="15"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4"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35"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5" fillId="40" borderId="14"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14" fontId="5" fillId="40" borderId="14" xfId="0" applyNumberFormat="1" applyFont="1" applyFill="1" applyBorder="1" applyAlignment="1" applyProtection="1">
      <alignment horizontal="center" vertical="center" wrapText="1"/>
      <protection/>
    </xf>
    <xf numFmtId="14" fontId="5" fillId="40" borderId="18" xfId="0" applyNumberFormat="1"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14" fontId="5" fillId="2" borderId="14" xfId="57" applyNumberFormat="1" applyFont="1" applyFill="1" applyBorder="1" applyAlignment="1" applyProtection="1">
      <alignment horizontal="center" vertical="center" wrapText="1"/>
      <protection/>
    </xf>
    <xf numFmtId="14" fontId="5" fillId="2" borderId="18" xfId="57" applyNumberFormat="1"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0" fontId="5" fillId="2" borderId="18" xfId="57" applyFont="1" applyFill="1" applyBorder="1" applyAlignment="1" applyProtection="1">
      <alignment horizontal="center" vertical="center" wrapText="1"/>
      <protection/>
    </xf>
    <xf numFmtId="0" fontId="70" fillId="9" borderId="14" xfId="57" applyFont="1" applyFill="1" applyBorder="1" applyAlignment="1" applyProtection="1">
      <alignment horizontal="center" vertical="center"/>
      <protection/>
    </xf>
    <xf numFmtId="0" fontId="70" fillId="9" borderId="23" xfId="57" applyFont="1" applyFill="1" applyBorder="1" applyAlignment="1" applyProtection="1">
      <alignment horizontal="center" vertical="center"/>
      <protection/>
    </xf>
    <xf numFmtId="0" fontId="70" fillId="9" borderId="18" xfId="57" applyFont="1" applyFill="1" applyBorder="1" applyAlignment="1" applyProtection="1">
      <alignment horizontal="center" vertical="center"/>
      <protection/>
    </xf>
    <xf numFmtId="14" fontId="70" fillId="9" borderId="14" xfId="57" applyNumberFormat="1" applyFont="1" applyFill="1" applyBorder="1" applyAlignment="1" applyProtection="1">
      <alignment horizontal="center" vertical="center"/>
      <protection/>
    </xf>
    <xf numFmtId="14" fontId="70" fillId="9" borderId="23" xfId="57" applyNumberFormat="1" applyFont="1" applyFill="1" applyBorder="1" applyAlignment="1" applyProtection="1">
      <alignment horizontal="center" vertical="center"/>
      <protection/>
    </xf>
    <xf numFmtId="14" fontId="70" fillId="9" borderId="18" xfId="57" applyNumberFormat="1" applyFont="1" applyFill="1" applyBorder="1" applyAlignment="1" applyProtection="1">
      <alignment horizontal="center" vertical="center"/>
      <protection/>
    </xf>
    <xf numFmtId="0" fontId="5" fillId="9" borderId="14" xfId="0" applyFont="1" applyFill="1" applyBorder="1" applyAlignment="1" applyProtection="1">
      <alignment horizontal="center" vertical="center" wrapText="1"/>
      <protection/>
    </xf>
    <xf numFmtId="0" fontId="5" fillId="9" borderId="23"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0" fontId="14" fillId="3" borderId="14" xfId="0"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5" fillId="13" borderId="14" xfId="0" applyNumberFormat="1" applyFont="1" applyFill="1" applyBorder="1" applyAlignment="1" applyProtection="1">
      <alignment horizontal="center" vertical="center" wrapText="1"/>
      <protection/>
    </xf>
    <xf numFmtId="0" fontId="5" fillId="13" borderId="18" xfId="0" applyNumberFormat="1"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70" fillId="13" borderId="14" xfId="57" applyFont="1" applyFill="1" applyBorder="1" applyAlignment="1" applyProtection="1">
      <alignment horizontal="center" vertical="center"/>
      <protection/>
    </xf>
    <xf numFmtId="0" fontId="70" fillId="13" borderId="18" xfId="57" applyFont="1" applyFill="1" applyBorder="1" applyAlignment="1" applyProtection="1">
      <alignment horizontal="center" vertical="center"/>
      <protection/>
    </xf>
    <xf numFmtId="0" fontId="70" fillId="3" borderId="14" xfId="57" applyFont="1" applyFill="1" applyBorder="1" applyAlignment="1" applyProtection="1">
      <alignment horizontal="center" vertical="center"/>
      <protection/>
    </xf>
    <xf numFmtId="0" fontId="70" fillId="3" borderId="18" xfId="57" applyFont="1" applyFill="1" applyBorder="1" applyAlignment="1" applyProtection="1">
      <alignment horizontal="center" vertical="center"/>
      <protection/>
    </xf>
    <xf numFmtId="14" fontId="70" fillId="3" borderId="14" xfId="57" applyNumberFormat="1" applyFont="1" applyFill="1" applyBorder="1" applyAlignment="1" applyProtection="1">
      <alignment horizontal="center" vertical="center"/>
      <protection/>
    </xf>
    <xf numFmtId="14" fontId="70" fillId="3" borderId="18" xfId="57" applyNumberFormat="1"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14" fontId="5" fillId="9" borderId="14" xfId="0" applyNumberFormat="1" applyFont="1" applyFill="1" applyBorder="1" applyAlignment="1" applyProtection="1">
      <alignment horizontal="center" vertical="center" wrapText="1"/>
      <protection/>
    </xf>
    <xf numFmtId="14" fontId="5" fillId="9" borderId="23"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14" fontId="70" fillId="13" borderId="14" xfId="57" applyNumberFormat="1" applyFont="1" applyFill="1" applyBorder="1" applyAlignment="1" applyProtection="1">
      <alignment horizontal="center" vertical="center"/>
      <protection/>
    </xf>
    <xf numFmtId="14" fontId="70" fillId="13" borderId="18" xfId="57" applyNumberFormat="1" applyFont="1" applyFill="1" applyBorder="1" applyAlignment="1" applyProtection="1">
      <alignment horizontal="center" vertical="center"/>
      <protection/>
    </xf>
    <xf numFmtId="14" fontId="5" fillId="13" borderId="14" xfId="0" applyNumberFormat="1" applyFont="1" applyFill="1" applyBorder="1" applyAlignment="1" applyProtection="1">
      <alignment horizontal="center" vertical="center" wrapText="1"/>
      <protection/>
    </xf>
    <xf numFmtId="14" fontId="5" fillId="13" borderId="18" xfId="0" applyNumberFormat="1" applyFont="1" applyFill="1" applyBorder="1" applyAlignment="1" applyProtection="1">
      <alignment horizontal="center" vertical="center" wrapText="1"/>
      <protection/>
    </xf>
    <xf numFmtId="0" fontId="70" fillId="40" borderId="14" xfId="57" applyFont="1" applyFill="1" applyBorder="1" applyAlignment="1" applyProtection="1">
      <alignment horizontal="center" vertical="center"/>
      <protection/>
    </xf>
    <xf numFmtId="0" fontId="70" fillId="40" borderId="18" xfId="57" applyFont="1" applyFill="1" applyBorder="1" applyAlignment="1" applyProtection="1">
      <alignment horizontal="center" vertical="center"/>
      <protection/>
    </xf>
    <xf numFmtId="14" fontId="70" fillId="40" borderId="14" xfId="57" applyNumberFormat="1" applyFont="1" applyFill="1" applyBorder="1" applyAlignment="1" applyProtection="1">
      <alignment horizontal="center" vertical="center" wrapText="1"/>
      <protection/>
    </xf>
    <xf numFmtId="14" fontId="70" fillId="40" borderId="18" xfId="57" applyNumberFormat="1" applyFont="1" applyFill="1" applyBorder="1" applyAlignment="1" applyProtection="1">
      <alignment horizontal="center" vertical="center"/>
      <protection/>
    </xf>
    <xf numFmtId="190" fontId="2" fillId="14" borderId="11" xfId="0" applyNumberFormat="1" applyFont="1" applyFill="1" applyBorder="1" applyAlignment="1" applyProtection="1">
      <alignment horizontal="center" vertical="center" wrapText="1"/>
      <protection/>
    </xf>
    <xf numFmtId="190" fontId="2" fillId="14" borderId="14" xfId="0" applyNumberFormat="1"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0" fontId="18" fillId="38" borderId="13" xfId="0" applyFont="1" applyFill="1" applyBorder="1" applyAlignment="1" applyProtection="1">
      <alignment horizontal="center" vertical="center"/>
      <protection/>
    </xf>
    <xf numFmtId="0" fontId="8" fillId="0" borderId="13" xfId="0" applyFont="1" applyBorder="1" applyAlignment="1" applyProtection="1">
      <alignment horizontal="center"/>
      <protection/>
    </xf>
    <xf numFmtId="0" fontId="22"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9" fillId="38" borderId="13" xfId="0" applyFont="1" applyFill="1" applyBorder="1" applyAlignment="1" applyProtection="1">
      <alignment horizontal="center" vertical="center"/>
      <protection/>
    </xf>
    <xf numFmtId="0" fontId="19" fillId="14" borderId="11" xfId="0" applyFont="1" applyFill="1" applyBorder="1" applyAlignment="1" applyProtection="1">
      <alignment horizontal="center" vertical="center"/>
      <protection/>
    </xf>
    <xf numFmtId="0" fontId="19" fillId="14" borderId="14" xfId="0" applyFont="1" applyFill="1" applyBorder="1" applyAlignment="1" applyProtection="1">
      <alignment horizontal="center" vertical="center"/>
      <protection/>
    </xf>
    <xf numFmtId="0" fontId="5" fillId="40" borderId="14" xfId="58" applyFont="1" applyFill="1" applyBorder="1" applyAlignment="1" applyProtection="1">
      <alignment horizontal="center" vertical="center" wrapText="1"/>
      <protection/>
    </xf>
    <xf numFmtId="0" fontId="5" fillId="40" borderId="18" xfId="58" applyFont="1" applyFill="1" applyBorder="1" applyAlignment="1" applyProtection="1">
      <alignment horizontal="center" vertical="center" wrapText="1"/>
      <protection/>
    </xf>
    <xf numFmtId="0" fontId="10" fillId="41" borderId="14" xfId="0" applyFont="1" applyFill="1" applyBorder="1" applyAlignment="1" applyProtection="1">
      <alignment horizontal="center" vertical="center" wrapText="1"/>
      <protection/>
    </xf>
    <xf numFmtId="0" fontId="10" fillId="41" borderId="18" xfId="0" applyFont="1" applyFill="1" applyBorder="1" applyAlignment="1" applyProtection="1">
      <alignment horizontal="center" vertical="center" wrapText="1"/>
      <protection/>
    </xf>
    <xf numFmtId="9" fontId="2" fillId="14" borderId="11" xfId="0" applyNumberFormat="1" applyFont="1" applyFill="1" applyBorder="1" applyAlignment="1" applyProtection="1">
      <alignment horizontal="center" vertical="center" wrapText="1"/>
      <protection/>
    </xf>
    <xf numFmtId="9" fontId="2" fillId="14" borderId="14" xfId="0" applyNumberFormat="1" applyFont="1" applyFill="1" applyBorder="1" applyAlignment="1" applyProtection="1">
      <alignment horizontal="center" vertical="center" wrapText="1"/>
      <protection/>
    </xf>
    <xf numFmtId="0" fontId="70" fillId="13" borderId="14" xfId="57" applyFont="1" applyFill="1" applyBorder="1" applyAlignment="1" applyProtection="1">
      <alignment horizontal="center" vertical="center" wrapText="1"/>
      <protection/>
    </xf>
    <xf numFmtId="0" fontId="70" fillId="13" borderId="23" xfId="57" applyFont="1" applyFill="1" applyBorder="1" applyAlignment="1" applyProtection="1">
      <alignment horizontal="center" vertical="center" wrapText="1"/>
      <protection/>
    </xf>
    <xf numFmtId="0" fontId="70" fillId="13" borderId="18" xfId="57" applyFont="1" applyFill="1" applyBorder="1" applyAlignment="1" applyProtection="1">
      <alignment horizontal="center" vertical="center" wrapText="1"/>
      <protection/>
    </xf>
    <xf numFmtId="14" fontId="70" fillId="13" borderId="14" xfId="57" applyNumberFormat="1" applyFont="1" applyFill="1" applyBorder="1" applyAlignment="1" applyProtection="1">
      <alignment horizontal="center" vertical="center" wrapText="1"/>
      <protection/>
    </xf>
    <xf numFmtId="14" fontId="70" fillId="13" borderId="18" xfId="57" applyNumberFormat="1" applyFont="1" applyFill="1" applyBorder="1" applyAlignment="1" applyProtection="1">
      <alignment horizontal="center" vertical="center" wrapText="1"/>
      <protection/>
    </xf>
    <xf numFmtId="14" fontId="14" fillId="3" borderId="14" xfId="0" applyNumberFormat="1" applyFont="1" applyFill="1" applyBorder="1" applyAlignment="1" applyProtection="1">
      <alignment horizontal="center" vertical="center" wrapText="1"/>
      <protection/>
    </xf>
    <xf numFmtId="14" fontId="14" fillId="3" borderId="18" xfId="0" applyNumberFormat="1" applyFont="1" applyFill="1" applyBorder="1" applyAlignment="1" applyProtection="1">
      <alignment horizontal="center" vertical="center" wrapText="1"/>
      <protection/>
    </xf>
    <xf numFmtId="0" fontId="70" fillId="33" borderId="14" xfId="57" applyFont="1" applyFill="1" applyBorder="1" applyAlignment="1" applyProtection="1">
      <alignment horizontal="center" vertical="center"/>
      <protection/>
    </xf>
    <xf numFmtId="0" fontId="70" fillId="33" borderId="18" xfId="57" applyFont="1" applyFill="1" applyBorder="1" applyAlignment="1" applyProtection="1">
      <alignment horizontal="center" vertical="center"/>
      <protection/>
    </xf>
    <xf numFmtId="14" fontId="70" fillId="33" borderId="14" xfId="57" applyNumberFormat="1" applyFont="1" applyFill="1" applyBorder="1" applyAlignment="1" applyProtection="1">
      <alignment horizontal="center" vertical="center"/>
      <protection/>
    </xf>
    <xf numFmtId="14" fontId="70" fillId="33" borderId="18" xfId="57" applyNumberFormat="1" applyFont="1" applyFill="1" applyBorder="1" applyAlignment="1" applyProtection="1">
      <alignment horizontal="center" vertical="center"/>
      <protection/>
    </xf>
    <xf numFmtId="14" fontId="5" fillId="33" borderId="14" xfId="0" applyNumberFormat="1" applyFont="1" applyFill="1" applyBorder="1" applyAlignment="1" applyProtection="1">
      <alignment horizontal="center" vertical="center" wrapText="1"/>
      <protection/>
    </xf>
    <xf numFmtId="14" fontId="5" fillId="33" borderId="18" xfId="0" applyNumberFormat="1"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13" borderId="18" xfId="57"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14">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419100</xdr:colOff>
      <xdr:row>0</xdr:row>
      <xdr:rowOff>200025</xdr:rowOff>
    </xdr:from>
    <xdr:to>
      <xdr:col>21</xdr:col>
      <xdr:colOff>981075</xdr:colOff>
      <xdr:row>3</xdr:row>
      <xdr:rowOff>0</xdr:rowOff>
    </xdr:to>
    <xdr:pic>
      <xdr:nvPicPr>
        <xdr:cNvPr id="2" name="Imagen 8"/>
        <xdr:cNvPicPr preferRelativeResize="1">
          <a:picLocks noChangeAspect="1"/>
        </xdr:cNvPicPr>
      </xdr:nvPicPr>
      <xdr:blipFill>
        <a:blip r:embed="rId2"/>
        <a:stretch>
          <a:fillRect/>
        </a:stretch>
      </xdr:blipFill>
      <xdr:spPr>
        <a:xfrm>
          <a:off x="43614975" y="2000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A15" sqref="A15:F15"/>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465" t="s">
        <v>2</v>
      </c>
      <c r="B1" s="466" t="s">
        <v>0</v>
      </c>
      <c r="C1" s="466"/>
      <c r="D1" s="466"/>
      <c r="E1" s="471"/>
      <c r="F1" s="472"/>
    </row>
    <row r="2" spans="1:6" ht="24" customHeight="1" thickBot="1" thickTop="1">
      <c r="A2" s="465"/>
      <c r="B2" s="466"/>
      <c r="C2" s="466"/>
      <c r="D2" s="466"/>
      <c r="E2" s="473"/>
      <c r="F2" s="474"/>
    </row>
    <row r="3" spans="1:6" ht="28.5" customHeight="1" thickBot="1" thickTop="1">
      <c r="A3" s="465"/>
      <c r="B3" s="467" t="s">
        <v>1</v>
      </c>
      <c r="C3" s="468"/>
      <c r="D3" s="469"/>
      <c r="E3" s="475"/>
      <c r="F3" s="476"/>
    </row>
    <row r="4" spans="1:6" ht="14.25" thickBot="1" thickTop="1">
      <c r="A4" s="11" t="s">
        <v>3</v>
      </c>
      <c r="B4" s="78" t="s">
        <v>4</v>
      </c>
      <c r="C4" s="470" t="s">
        <v>5</v>
      </c>
      <c r="D4" s="470"/>
      <c r="E4" s="470"/>
      <c r="F4" s="11" t="s">
        <v>6</v>
      </c>
    </row>
    <row r="5" ht="14.25" thickBot="1" thickTop="1"/>
    <row r="6" spans="1:6" ht="24" customHeight="1" thickBot="1" thickTop="1">
      <c r="A6" s="461" t="s">
        <v>7</v>
      </c>
      <c r="B6" s="461" t="s">
        <v>8</v>
      </c>
      <c r="C6" s="461"/>
      <c r="D6" s="461"/>
      <c r="E6" s="461"/>
      <c r="F6" s="461"/>
    </row>
    <row r="7" spans="1:6" ht="29.25" customHeight="1" thickBot="1" thickTop="1">
      <c r="A7" s="461"/>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462" t="s">
        <v>291</v>
      </c>
      <c r="B13" s="463"/>
      <c r="C13" s="463"/>
      <c r="D13" s="463"/>
      <c r="E13" s="463"/>
      <c r="F13" s="464"/>
    </row>
    <row r="14" spans="1:6" ht="14.25" thickBot="1" thickTop="1">
      <c r="A14" s="462" t="s">
        <v>205</v>
      </c>
      <c r="B14" s="463"/>
      <c r="C14" s="463"/>
      <c r="D14" s="463"/>
      <c r="E14" s="463"/>
      <c r="F14" s="464"/>
    </row>
    <row r="15" spans="1:6" ht="14.25" thickBot="1" thickTop="1">
      <c r="A15" s="462" t="s">
        <v>292</v>
      </c>
      <c r="B15" s="463"/>
      <c r="C15" s="463"/>
      <c r="D15" s="463"/>
      <c r="E15" s="463"/>
      <c r="F15" s="464"/>
    </row>
    <row r="16" spans="1:6" ht="14.25" thickBot="1" thickTop="1">
      <c r="A16" s="462" t="s">
        <v>293</v>
      </c>
      <c r="B16" s="463"/>
      <c r="C16" s="463"/>
      <c r="D16" s="463"/>
      <c r="E16" s="463"/>
      <c r="F16" s="464"/>
    </row>
    <row r="17" ht="13.5" thickTop="1"/>
  </sheetData>
  <sheetProtection/>
  <mergeCells count="11">
    <mergeCell ref="A6:A7"/>
    <mergeCell ref="B6:F6"/>
    <mergeCell ref="A13:F13"/>
    <mergeCell ref="A14:F14"/>
    <mergeCell ref="A15:F15"/>
    <mergeCell ref="A16:F16"/>
    <mergeCell ref="A1:A3"/>
    <mergeCell ref="B1:D2"/>
    <mergeCell ref="B3:D3"/>
    <mergeCell ref="C4:E4"/>
    <mergeCell ref="E1:F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71"/>
  <sheetViews>
    <sheetView zoomScale="90" zoomScaleNormal="90" zoomScalePageLayoutView="0" workbookViewId="0" topLeftCell="A1">
      <pane ySplit="6" topLeftCell="A23" activePane="bottomLeft" state="frozen"/>
      <selection pane="topLeft" activeCell="A1" sqref="A1"/>
      <selection pane="bottomLeft" activeCell="A26" sqref="A26"/>
    </sheetView>
  </sheetViews>
  <sheetFormatPr defaultColWidth="11.421875" defaultRowHeight="12.75"/>
  <cols>
    <col min="1" max="1" width="48.00390625" style="17"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259" customWidth="1"/>
    <col min="9" max="80" width="11.421875" style="260" customWidth="1"/>
    <col min="81" max="16384" width="11.421875" style="7" customWidth="1"/>
  </cols>
  <sheetData>
    <row r="1" spans="1:7" ht="42.75" customHeight="1" thickBot="1">
      <c r="A1" s="493" t="s">
        <v>208</v>
      </c>
      <c r="B1" s="494"/>
      <c r="C1" s="491" t="s">
        <v>0</v>
      </c>
      <c r="D1" s="492"/>
      <c r="E1" s="492"/>
      <c r="F1" s="477"/>
      <c r="G1" s="478"/>
    </row>
    <row r="2" spans="1:7" ht="28.5" customHeight="1">
      <c r="A2" s="495"/>
      <c r="B2" s="494"/>
      <c r="C2" s="483" t="s">
        <v>23</v>
      </c>
      <c r="D2" s="484"/>
      <c r="E2" s="485"/>
      <c r="F2" s="479"/>
      <c r="G2" s="480"/>
    </row>
    <row r="3" spans="1:7" ht="28.5" customHeight="1" thickBot="1">
      <c r="A3" s="495"/>
      <c r="B3" s="494"/>
      <c r="C3" s="486"/>
      <c r="D3" s="487"/>
      <c r="E3" s="488"/>
      <c r="F3" s="481"/>
      <c r="G3" s="482"/>
    </row>
    <row r="4" spans="1:7" ht="26.25" customHeight="1" thickBot="1">
      <c r="A4" s="495"/>
      <c r="B4" s="494"/>
      <c r="C4" s="489" t="s">
        <v>24</v>
      </c>
      <c r="D4" s="490"/>
      <c r="E4" s="9" t="s">
        <v>25</v>
      </c>
      <c r="F4" s="489" t="s">
        <v>6</v>
      </c>
      <c r="G4" s="490"/>
    </row>
    <row r="5" ht="10.5" customHeight="1" thickBot="1"/>
    <row r="6" spans="1:9" ht="39" customHeight="1" thickBot="1" thickTop="1">
      <c r="A6" s="15" t="s">
        <v>206</v>
      </c>
      <c r="B6" s="8" t="s">
        <v>26</v>
      </c>
      <c r="C6" s="8" t="s">
        <v>27</v>
      </c>
      <c r="D6" s="8" t="s">
        <v>28</v>
      </c>
      <c r="E6" s="8" t="s">
        <v>29</v>
      </c>
      <c r="F6" s="8" t="s">
        <v>30</v>
      </c>
      <c r="G6" s="8" t="s">
        <v>31</v>
      </c>
      <c r="H6" s="261"/>
      <c r="I6" s="21"/>
    </row>
    <row r="7" spans="1:80" s="97" customFormat="1" ht="76.5" customHeight="1" hidden="1" thickBot="1" thickTop="1">
      <c r="A7" s="95" t="s">
        <v>102</v>
      </c>
      <c r="B7" s="95" t="s">
        <v>70</v>
      </c>
      <c r="C7" s="96" t="s">
        <v>69</v>
      </c>
      <c r="D7" s="96" t="s">
        <v>128</v>
      </c>
      <c r="E7" s="96" t="s">
        <v>191</v>
      </c>
      <c r="F7" s="96" t="s">
        <v>192</v>
      </c>
      <c r="G7" s="96" t="s">
        <v>193</v>
      </c>
      <c r="H7" s="259"/>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row>
    <row r="8" spans="1:80" s="97" customFormat="1" ht="90" customHeight="1" thickBot="1" thickTop="1">
      <c r="A8" s="95" t="s">
        <v>114</v>
      </c>
      <c r="B8" s="95" t="s">
        <v>70</v>
      </c>
      <c r="C8" s="96" t="s">
        <v>69</v>
      </c>
      <c r="D8" s="96" t="s">
        <v>116</v>
      </c>
      <c r="E8" s="96" t="s">
        <v>194</v>
      </c>
      <c r="F8" s="96" t="s">
        <v>117</v>
      </c>
      <c r="G8" s="96" t="s">
        <v>118</v>
      </c>
      <c r="H8" s="259"/>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row>
    <row r="9" spans="1:80" s="97" customFormat="1" ht="94.5" customHeight="1" thickBot="1" thickTop="1">
      <c r="A9" s="95" t="s">
        <v>134</v>
      </c>
      <c r="B9" s="95" t="s">
        <v>70</v>
      </c>
      <c r="C9" s="96" t="s">
        <v>69</v>
      </c>
      <c r="D9" s="96" t="s">
        <v>144</v>
      </c>
      <c r="E9" s="96" t="s">
        <v>195</v>
      </c>
      <c r="F9" s="96" t="s">
        <v>145</v>
      </c>
      <c r="G9" s="96" t="s">
        <v>146</v>
      </c>
      <c r="H9" s="259"/>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row>
    <row r="10" spans="1:80" s="97" customFormat="1" ht="96.75" customHeight="1" thickBot="1" thickTop="1">
      <c r="A10" s="95" t="s">
        <v>135</v>
      </c>
      <c r="B10" s="95" t="s">
        <v>70</v>
      </c>
      <c r="C10" s="96" t="s">
        <v>69</v>
      </c>
      <c r="D10" s="96" t="s">
        <v>149</v>
      </c>
      <c r="E10" s="96" t="s">
        <v>196</v>
      </c>
      <c r="F10" s="96" t="s">
        <v>150</v>
      </c>
      <c r="G10" s="96" t="s">
        <v>151</v>
      </c>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row>
    <row r="11" spans="1:80" s="97" customFormat="1" ht="66" customHeight="1" thickBot="1" thickTop="1">
      <c r="A11" s="95" t="s">
        <v>287</v>
      </c>
      <c r="B11" s="95" t="s">
        <v>70</v>
      </c>
      <c r="C11" s="96" t="s">
        <v>69</v>
      </c>
      <c r="D11" s="96" t="s">
        <v>295</v>
      </c>
      <c r="E11" s="101" t="s">
        <v>288</v>
      </c>
      <c r="F11" s="101" t="s">
        <v>294</v>
      </c>
      <c r="G11" s="96" t="s">
        <v>246</v>
      </c>
      <c r="H11" s="259"/>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row>
    <row r="12" spans="1:80" s="97" customFormat="1" ht="64.5" customHeight="1" thickBot="1" thickTop="1">
      <c r="A12" s="95" t="s">
        <v>289</v>
      </c>
      <c r="B12" s="95" t="s">
        <v>70</v>
      </c>
      <c r="C12" s="96" t="s">
        <v>69</v>
      </c>
      <c r="D12" s="96" t="s">
        <v>299</v>
      </c>
      <c r="E12" s="101" t="s">
        <v>290</v>
      </c>
      <c r="F12" s="96" t="s">
        <v>294</v>
      </c>
      <c r="G12" s="96" t="s">
        <v>298</v>
      </c>
      <c r="H12" s="259"/>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105" customFormat="1" ht="93" customHeight="1" thickBot="1" thickTop="1">
      <c r="A13" s="95" t="s">
        <v>337</v>
      </c>
      <c r="B13" s="102" t="s">
        <v>70</v>
      </c>
      <c r="C13" s="103" t="s">
        <v>69</v>
      </c>
      <c r="D13" s="103" t="s">
        <v>347</v>
      </c>
      <c r="E13" s="104" t="s">
        <v>338</v>
      </c>
      <c r="F13" s="103" t="s">
        <v>346</v>
      </c>
      <c r="G13" s="103" t="s">
        <v>348</v>
      </c>
      <c r="H13" s="262"/>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1:80" s="105" customFormat="1" ht="136.5" customHeight="1" thickBot="1" thickTop="1">
      <c r="A14" s="95" t="s">
        <v>447</v>
      </c>
      <c r="B14" s="102" t="s">
        <v>70</v>
      </c>
      <c r="C14" s="103" t="s">
        <v>69</v>
      </c>
      <c r="D14" s="103" t="s">
        <v>567</v>
      </c>
      <c r="E14" s="104" t="s">
        <v>448</v>
      </c>
      <c r="F14" s="103" t="s">
        <v>568</v>
      </c>
      <c r="G14" s="103" t="s">
        <v>569</v>
      </c>
      <c r="H14" s="262"/>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row>
    <row r="15" spans="1:80" s="38" customFormat="1" ht="74.25" customHeight="1" thickBot="1" thickTop="1">
      <c r="A15" s="115" t="s">
        <v>103</v>
      </c>
      <c r="B15" s="115" t="s">
        <v>72</v>
      </c>
      <c r="C15" s="116" t="s">
        <v>71</v>
      </c>
      <c r="D15" s="116" t="s">
        <v>129</v>
      </c>
      <c r="E15" s="117" t="s">
        <v>108</v>
      </c>
      <c r="F15" s="115" t="s">
        <v>110</v>
      </c>
      <c r="G15" s="115" t="s">
        <v>111</v>
      </c>
      <c r="H15" s="259"/>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row>
    <row r="16" spans="1:80" s="38" customFormat="1" ht="59.25" customHeight="1" thickBot="1" thickTop="1">
      <c r="A16" s="115" t="s">
        <v>109</v>
      </c>
      <c r="B16" s="115" t="s">
        <v>72</v>
      </c>
      <c r="C16" s="116" t="s">
        <v>71</v>
      </c>
      <c r="D16" s="116" t="s">
        <v>129</v>
      </c>
      <c r="E16" s="118" t="s">
        <v>108</v>
      </c>
      <c r="F16" s="115" t="s">
        <v>110</v>
      </c>
      <c r="G16" s="115" t="s">
        <v>111</v>
      </c>
      <c r="H16" s="259"/>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row>
    <row r="17" spans="1:80" s="38" customFormat="1" ht="66.75" customHeight="1" thickBot="1" thickTop="1">
      <c r="A17" s="115" t="s">
        <v>336</v>
      </c>
      <c r="B17" s="115" t="s">
        <v>72</v>
      </c>
      <c r="C17" s="116" t="s">
        <v>71</v>
      </c>
      <c r="D17" s="116" t="s">
        <v>130</v>
      </c>
      <c r="E17" s="304" t="s">
        <v>197</v>
      </c>
      <c r="F17" s="115" t="s">
        <v>124</v>
      </c>
      <c r="G17" s="115" t="s">
        <v>123</v>
      </c>
      <c r="H17" s="259"/>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row>
    <row r="18" spans="1:80" s="38" customFormat="1" ht="65.25" customHeight="1" thickBot="1" thickTop="1">
      <c r="A18" s="115" t="s">
        <v>244</v>
      </c>
      <c r="B18" s="115" t="s">
        <v>72</v>
      </c>
      <c r="C18" s="116" t="s">
        <v>71</v>
      </c>
      <c r="D18" s="116" t="s">
        <v>254</v>
      </c>
      <c r="E18" s="125" t="s">
        <v>245</v>
      </c>
      <c r="F18" s="115" t="s">
        <v>252</v>
      </c>
      <c r="G18" s="115" t="s">
        <v>253</v>
      </c>
      <c r="H18" s="259"/>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row>
    <row r="19" spans="1:80" s="38" customFormat="1" ht="81.75" customHeight="1" thickBot="1" thickTop="1">
      <c r="A19" s="115" t="s">
        <v>305</v>
      </c>
      <c r="B19" s="115" t="s">
        <v>72</v>
      </c>
      <c r="C19" s="116" t="s">
        <v>71</v>
      </c>
      <c r="D19" s="116" t="s">
        <v>312</v>
      </c>
      <c r="E19" s="125" t="s">
        <v>306</v>
      </c>
      <c r="F19" s="115" t="s">
        <v>311</v>
      </c>
      <c r="G19" s="115" t="s">
        <v>313</v>
      </c>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row>
    <row r="20" spans="1:80" s="38" customFormat="1" ht="82.5" customHeight="1" thickBot="1" thickTop="1">
      <c r="A20" s="115" t="s">
        <v>307</v>
      </c>
      <c r="B20" s="115" t="s">
        <v>72</v>
      </c>
      <c r="C20" s="116" t="s">
        <v>71</v>
      </c>
      <c r="D20" s="116" t="s">
        <v>316</v>
      </c>
      <c r="E20" s="125" t="s">
        <v>308</v>
      </c>
      <c r="F20" s="115" t="s">
        <v>317</v>
      </c>
      <c r="G20" s="115" t="s">
        <v>318</v>
      </c>
      <c r="H20" s="259"/>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row>
    <row r="21" spans="1:80" s="38" customFormat="1" ht="82.5" customHeight="1" thickBot="1" thickTop="1">
      <c r="A21" s="115" t="s">
        <v>309</v>
      </c>
      <c r="B21" s="115" t="s">
        <v>72</v>
      </c>
      <c r="C21" s="116" t="s">
        <v>71</v>
      </c>
      <c r="D21" s="116" t="s">
        <v>322</v>
      </c>
      <c r="E21" s="125" t="s">
        <v>310</v>
      </c>
      <c r="F21" s="115" t="s">
        <v>320</v>
      </c>
      <c r="G21" s="115" t="s">
        <v>321</v>
      </c>
      <c r="H21" s="259"/>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row>
    <row r="22" spans="1:80" s="38" customFormat="1" ht="60.75" customHeight="1" thickBot="1" thickTop="1">
      <c r="A22" s="115" t="s">
        <v>491</v>
      </c>
      <c r="B22" s="115" t="s">
        <v>72</v>
      </c>
      <c r="C22" s="116" t="s">
        <v>71</v>
      </c>
      <c r="D22" s="116" t="s">
        <v>499</v>
      </c>
      <c r="E22" s="125" t="s">
        <v>492</v>
      </c>
      <c r="F22" s="115" t="s">
        <v>498</v>
      </c>
      <c r="G22" s="115" t="s">
        <v>500</v>
      </c>
      <c r="H22" s="259"/>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row>
    <row r="23" spans="1:80" s="38" customFormat="1" ht="50.25" customHeight="1" thickBot="1" thickTop="1">
      <c r="A23" s="115" t="s">
        <v>493</v>
      </c>
      <c r="B23" s="115" t="s">
        <v>72</v>
      </c>
      <c r="C23" s="116" t="s">
        <v>71</v>
      </c>
      <c r="D23" s="116" t="s">
        <v>505</v>
      </c>
      <c r="E23" s="125" t="s">
        <v>494</v>
      </c>
      <c r="F23" s="115" t="s">
        <v>504</v>
      </c>
      <c r="G23" s="115" t="s">
        <v>506</v>
      </c>
      <c r="H23" s="259"/>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row>
    <row r="24" spans="1:80" s="38" customFormat="1" ht="44.25" customHeight="1" thickBot="1" thickTop="1">
      <c r="A24" s="115" t="s">
        <v>495</v>
      </c>
      <c r="B24" s="115" t="s">
        <v>72</v>
      </c>
      <c r="C24" s="116" t="s">
        <v>71</v>
      </c>
      <c r="D24" s="116" t="s">
        <v>510</v>
      </c>
      <c r="E24" s="125" t="s">
        <v>496</v>
      </c>
      <c r="F24" s="115" t="s">
        <v>509</v>
      </c>
      <c r="G24" s="115" t="s">
        <v>511</v>
      </c>
      <c r="H24" s="259"/>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row>
    <row r="25" spans="1:80" s="38" customFormat="1" ht="52.5" customHeight="1" thickBot="1" thickTop="1">
      <c r="A25" s="115" t="s">
        <v>490</v>
      </c>
      <c r="B25" s="115" t="s">
        <v>72</v>
      </c>
      <c r="C25" s="116" t="s">
        <v>71</v>
      </c>
      <c r="D25" s="116" t="s">
        <v>514</v>
      </c>
      <c r="E25" s="125" t="s">
        <v>497</v>
      </c>
      <c r="F25" s="115" t="s">
        <v>513</v>
      </c>
      <c r="G25" s="115" t="s">
        <v>515</v>
      </c>
      <c r="H25" s="259"/>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row>
    <row r="26" spans="1:80" s="38" customFormat="1" ht="70.5" customHeight="1" thickBot="1" thickTop="1">
      <c r="A26" s="115" t="s">
        <v>627</v>
      </c>
      <c r="B26" s="115" t="s">
        <v>72</v>
      </c>
      <c r="C26" s="116" t="s">
        <v>71</v>
      </c>
      <c r="D26" s="116" t="s">
        <v>630</v>
      </c>
      <c r="E26" s="125" t="s">
        <v>626</v>
      </c>
      <c r="F26" s="115" t="s">
        <v>628</v>
      </c>
      <c r="G26" s="115" t="s">
        <v>629</v>
      </c>
      <c r="H26" s="259"/>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row>
    <row r="27" spans="1:80" s="122" customFormat="1" ht="49.5" customHeight="1" thickBot="1" thickTop="1">
      <c r="A27" s="130" t="s">
        <v>104</v>
      </c>
      <c r="B27" s="130" t="s">
        <v>73</v>
      </c>
      <c r="C27" s="131" t="s">
        <v>74</v>
      </c>
      <c r="D27" s="131" t="s">
        <v>75</v>
      </c>
      <c r="E27" s="131" t="s">
        <v>198</v>
      </c>
      <c r="F27" s="131" t="s">
        <v>77</v>
      </c>
      <c r="G27" s="131" t="s">
        <v>78</v>
      </c>
      <c r="H27" s="259"/>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row>
    <row r="28" spans="1:80" s="122" customFormat="1" ht="82.5" customHeight="1" thickBot="1" thickTop="1">
      <c r="A28" s="130" t="s">
        <v>174</v>
      </c>
      <c r="B28" s="130" t="s">
        <v>73</v>
      </c>
      <c r="C28" s="131" t="s">
        <v>74</v>
      </c>
      <c r="D28" s="131" t="s">
        <v>76</v>
      </c>
      <c r="E28" s="131" t="s">
        <v>79</v>
      </c>
      <c r="F28" s="131" t="s">
        <v>80</v>
      </c>
      <c r="G28" s="131" t="s">
        <v>81</v>
      </c>
      <c r="H28" s="259"/>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row>
    <row r="29" spans="1:80" s="122" customFormat="1" ht="59.25" customHeight="1" thickBot="1" thickTop="1">
      <c r="A29" s="130" t="s">
        <v>136</v>
      </c>
      <c r="B29" s="130" t="s">
        <v>73</v>
      </c>
      <c r="C29" s="131" t="s">
        <v>74</v>
      </c>
      <c r="D29" s="131" t="s">
        <v>130</v>
      </c>
      <c r="E29" s="131" t="s">
        <v>200</v>
      </c>
      <c r="F29" s="130" t="s">
        <v>124</v>
      </c>
      <c r="G29" s="130" t="s">
        <v>123</v>
      </c>
      <c r="H29" s="259"/>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0"/>
      <c r="CB29" s="260"/>
    </row>
    <row r="30" spans="1:80" s="122" customFormat="1" ht="58.5" customHeight="1" thickBot="1" thickTop="1">
      <c r="A30" s="130" t="s">
        <v>257</v>
      </c>
      <c r="B30" s="130" t="s">
        <v>73</v>
      </c>
      <c r="C30" s="131" t="s">
        <v>74</v>
      </c>
      <c r="D30" s="131" t="s">
        <v>282</v>
      </c>
      <c r="E30" s="215" t="s">
        <v>258</v>
      </c>
      <c r="F30" s="131" t="s">
        <v>281</v>
      </c>
      <c r="G30" s="131" t="s">
        <v>283</v>
      </c>
      <c r="H30" s="259"/>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row>
    <row r="31" spans="1:80" s="122" customFormat="1" ht="74.25" customHeight="1" thickBot="1" thickTop="1">
      <c r="A31" s="130" t="s">
        <v>416</v>
      </c>
      <c r="B31" s="130" t="s">
        <v>73</v>
      </c>
      <c r="C31" s="131" t="s">
        <v>74</v>
      </c>
      <c r="D31" s="131" t="s">
        <v>424</v>
      </c>
      <c r="E31" s="214" t="s">
        <v>418</v>
      </c>
      <c r="F31" s="131" t="s">
        <v>425</v>
      </c>
      <c r="G31" s="131" t="s">
        <v>426</v>
      </c>
      <c r="H31" s="259"/>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row>
    <row r="32" spans="1:80" s="122" customFormat="1" ht="74.25" customHeight="1" thickBot="1" thickTop="1">
      <c r="A32" s="130" t="s">
        <v>417</v>
      </c>
      <c r="B32" s="130" t="s">
        <v>73</v>
      </c>
      <c r="C32" s="131" t="s">
        <v>74</v>
      </c>
      <c r="D32" s="131" t="s">
        <v>560</v>
      </c>
      <c r="E32" s="214" t="s">
        <v>419</v>
      </c>
      <c r="F32" s="131" t="s">
        <v>561</v>
      </c>
      <c r="G32" s="131" t="s">
        <v>562</v>
      </c>
      <c r="H32" s="259"/>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row>
    <row r="33" spans="1:80" s="188" customFormat="1" ht="110.25" customHeight="1" thickBot="1" thickTop="1">
      <c r="A33" s="195" t="s">
        <v>399</v>
      </c>
      <c r="B33" s="195" t="s">
        <v>82</v>
      </c>
      <c r="C33" s="135" t="s">
        <v>228</v>
      </c>
      <c r="D33" s="134" t="s">
        <v>406</v>
      </c>
      <c r="E33" s="135" t="s">
        <v>400</v>
      </c>
      <c r="F33" s="194" t="s">
        <v>404</v>
      </c>
      <c r="G33" s="136" t="s">
        <v>405</v>
      </c>
      <c r="H33" s="263"/>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row>
    <row r="34" spans="1:80" s="188" customFormat="1" ht="54" customHeight="1" thickBot="1" thickTop="1">
      <c r="A34" s="195" t="s">
        <v>536</v>
      </c>
      <c r="B34" s="195" t="s">
        <v>82</v>
      </c>
      <c r="C34" s="135" t="s">
        <v>228</v>
      </c>
      <c r="D34" s="301" t="s">
        <v>537</v>
      </c>
      <c r="E34" s="300" t="s">
        <v>535</v>
      </c>
      <c r="F34" s="194" t="s">
        <v>538</v>
      </c>
      <c r="G34" s="136" t="s">
        <v>539</v>
      </c>
      <c r="H34" s="263"/>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row>
    <row r="35" spans="1:80" s="154" customFormat="1" ht="50.25" customHeight="1" thickBot="1" thickTop="1">
      <c r="A35" s="123" t="s">
        <v>259</v>
      </c>
      <c r="B35" s="123" t="s">
        <v>84</v>
      </c>
      <c r="C35" s="152" t="s">
        <v>83</v>
      </c>
      <c r="D35" s="124" t="s">
        <v>278</v>
      </c>
      <c r="E35" s="153" t="s">
        <v>260</v>
      </c>
      <c r="F35" s="124" t="s">
        <v>277</v>
      </c>
      <c r="G35" s="124" t="s">
        <v>279</v>
      </c>
      <c r="H35" s="265"/>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row>
    <row r="36" spans="1:80" s="83" customFormat="1" ht="80.25" customHeight="1" thickBot="1" thickTop="1">
      <c r="A36" s="123" t="s">
        <v>521</v>
      </c>
      <c r="B36" s="156" t="s">
        <v>84</v>
      </c>
      <c r="C36" s="152" t="s">
        <v>83</v>
      </c>
      <c r="D36" s="124" t="s">
        <v>524</v>
      </c>
      <c r="E36" s="180" t="s">
        <v>522</v>
      </c>
      <c r="F36" s="124" t="s">
        <v>523</v>
      </c>
      <c r="G36" s="124" t="s">
        <v>515</v>
      </c>
      <c r="H36" s="259"/>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row>
    <row r="37" spans="1:80" s="129" customFormat="1" ht="117.75" customHeight="1" thickBot="1" thickTop="1">
      <c r="A37" s="127" t="s">
        <v>364</v>
      </c>
      <c r="B37" s="127" t="s">
        <v>85</v>
      </c>
      <c r="C37" s="128" t="s">
        <v>303</v>
      </c>
      <c r="D37" s="128" t="s">
        <v>378</v>
      </c>
      <c r="E37" s="163" t="s">
        <v>365</v>
      </c>
      <c r="F37" s="128" t="s">
        <v>127</v>
      </c>
      <c r="G37" s="128" t="s">
        <v>304</v>
      </c>
      <c r="H37" s="259"/>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row>
    <row r="38" spans="1:80" s="129" customFormat="1" ht="117.75" customHeight="1" thickBot="1" thickTop="1">
      <c r="A38" s="127" t="s">
        <v>366</v>
      </c>
      <c r="B38" s="127" t="s">
        <v>85</v>
      </c>
      <c r="C38" s="128" t="s">
        <v>303</v>
      </c>
      <c r="D38" s="128" t="s">
        <v>382</v>
      </c>
      <c r="E38" s="163" t="s">
        <v>367</v>
      </c>
      <c r="F38" s="128" t="s">
        <v>372</v>
      </c>
      <c r="G38" s="128" t="s">
        <v>373</v>
      </c>
      <c r="H38" s="259"/>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row>
    <row r="39" spans="1:80" s="129" customFormat="1" ht="117.75" customHeight="1" thickBot="1" thickTop="1">
      <c r="A39" s="127" t="s">
        <v>368</v>
      </c>
      <c r="B39" s="127" t="s">
        <v>85</v>
      </c>
      <c r="C39" s="128" t="s">
        <v>303</v>
      </c>
      <c r="D39" s="128" t="s">
        <v>383</v>
      </c>
      <c r="E39" s="163" t="s">
        <v>369</v>
      </c>
      <c r="F39" s="128" t="s">
        <v>385</v>
      </c>
      <c r="G39" s="128" t="s">
        <v>384</v>
      </c>
      <c r="H39" s="259"/>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row>
    <row r="40" spans="1:80" s="129" customFormat="1" ht="117.75" customHeight="1" thickBot="1" thickTop="1">
      <c r="A40" s="127" t="s">
        <v>370</v>
      </c>
      <c r="B40" s="127" t="s">
        <v>85</v>
      </c>
      <c r="C40" s="128" t="s">
        <v>303</v>
      </c>
      <c r="D40" s="128" t="s">
        <v>393</v>
      </c>
      <c r="E40" s="163" t="s">
        <v>371</v>
      </c>
      <c r="F40" s="128" t="s">
        <v>394</v>
      </c>
      <c r="G40" s="128" t="s">
        <v>395</v>
      </c>
      <c r="H40" s="259"/>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row>
    <row r="41" spans="1:80" s="108" customFormat="1" ht="40.5" customHeight="1" thickBot="1" thickTop="1">
      <c r="A41" s="109" t="s">
        <v>342</v>
      </c>
      <c r="B41" s="109" t="s">
        <v>343</v>
      </c>
      <c r="C41" s="109" t="s">
        <v>95</v>
      </c>
      <c r="D41" s="166" t="s">
        <v>353</v>
      </c>
      <c r="E41" s="109" t="s">
        <v>344</v>
      </c>
      <c r="F41" s="109" t="s">
        <v>351</v>
      </c>
      <c r="G41" s="109" t="s">
        <v>352</v>
      </c>
      <c r="H41" s="259"/>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row>
    <row r="42" spans="1:80" s="108" customFormat="1" ht="44.25" customHeight="1" thickBot="1" thickTop="1">
      <c r="A42" s="109" t="s">
        <v>339</v>
      </c>
      <c r="B42" s="109" t="s">
        <v>340</v>
      </c>
      <c r="C42" s="110" t="s">
        <v>95</v>
      </c>
      <c r="D42" s="166" t="s">
        <v>356</v>
      </c>
      <c r="E42" s="167" t="s">
        <v>341</v>
      </c>
      <c r="F42" s="167" t="s">
        <v>354</v>
      </c>
      <c r="G42" s="167" t="s">
        <v>355</v>
      </c>
      <c r="H42" s="259"/>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row>
    <row r="43" spans="1:80" s="108" customFormat="1" ht="43.5" customHeight="1" thickBot="1" thickTop="1">
      <c r="A43" s="109" t="s">
        <v>357</v>
      </c>
      <c r="B43" s="109" t="s">
        <v>358</v>
      </c>
      <c r="C43" s="110" t="s">
        <v>95</v>
      </c>
      <c r="D43" s="166" t="s">
        <v>362</v>
      </c>
      <c r="E43" s="167" t="s">
        <v>359</v>
      </c>
      <c r="F43" s="167" t="s">
        <v>360</v>
      </c>
      <c r="G43" s="167" t="s">
        <v>361</v>
      </c>
      <c r="H43" s="259"/>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row>
    <row r="44" spans="1:80" s="108" customFormat="1" ht="74.25" customHeight="1" thickBot="1" thickTop="1">
      <c r="A44" s="109" t="s">
        <v>411</v>
      </c>
      <c r="B44" s="109" t="s">
        <v>412</v>
      </c>
      <c r="C44" s="110" t="s">
        <v>95</v>
      </c>
      <c r="D44" s="166" t="s">
        <v>430</v>
      </c>
      <c r="E44" s="167" t="s">
        <v>413</v>
      </c>
      <c r="F44" s="167" t="s">
        <v>429</v>
      </c>
      <c r="G44" s="167" t="s">
        <v>431</v>
      </c>
      <c r="H44" s="259"/>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row>
    <row r="45" spans="1:80" s="108" customFormat="1" ht="40.5" customHeight="1" thickBot="1" thickTop="1">
      <c r="A45" s="109" t="s">
        <v>572</v>
      </c>
      <c r="B45" s="109" t="s">
        <v>412</v>
      </c>
      <c r="C45" s="110" t="s">
        <v>95</v>
      </c>
      <c r="D45" s="166" t="s">
        <v>581</v>
      </c>
      <c r="E45" s="167" t="s">
        <v>573</v>
      </c>
      <c r="F45" s="167" t="s">
        <v>574</v>
      </c>
      <c r="G45" s="167"/>
      <c r="H45" s="259"/>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row>
    <row r="46" spans="1:80" s="108" customFormat="1" ht="51" customHeight="1" thickBot="1" thickTop="1">
      <c r="A46" s="109" t="s">
        <v>575</v>
      </c>
      <c r="B46" s="109" t="s">
        <v>412</v>
      </c>
      <c r="C46" s="110" t="s">
        <v>95</v>
      </c>
      <c r="D46" s="166" t="s">
        <v>583</v>
      </c>
      <c r="E46" s="167" t="s">
        <v>576</v>
      </c>
      <c r="F46" s="110" t="s">
        <v>420</v>
      </c>
      <c r="G46" s="110" t="s">
        <v>421</v>
      </c>
      <c r="H46" s="259"/>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row>
    <row r="47" spans="1:80" s="108" customFormat="1" ht="50.25" customHeight="1" thickBot="1" thickTop="1">
      <c r="A47" s="109" t="s">
        <v>577</v>
      </c>
      <c r="B47" s="109" t="s">
        <v>412</v>
      </c>
      <c r="C47" s="110" t="s">
        <v>95</v>
      </c>
      <c r="D47" s="166" t="s">
        <v>585</v>
      </c>
      <c r="E47" s="167" t="s">
        <v>578</v>
      </c>
      <c r="F47" s="167" t="s">
        <v>584</v>
      </c>
      <c r="G47" s="110" t="s">
        <v>391</v>
      </c>
      <c r="H47" s="259"/>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row>
    <row r="48" spans="1:80" s="108" customFormat="1" ht="51" customHeight="1" thickBot="1" thickTop="1">
      <c r="A48" s="109" t="s">
        <v>579</v>
      </c>
      <c r="B48" s="109" t="s">
        <v>412</v>
      </c>
      <c r="C48" s="110" t="s">
        <v>95</v>
      </c>
      <c r="D48" s="166" t="s">
        <v>587</v>
      </c>
      <c r="E48" s="167" t="s">
        <v>580</v>
      </c>
      <c r="F48" s="167" t="s">
        <v>586</v>
      </c>
      <c r="G48" s="167" t="s">
        <v>588</v>
      </c>
      <c r="H48" s="259"/>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row>
    <row r="49" spans="1:80" s="108" customFormat="1" ht="71.25" customHeight="1" thickBot="1" thickTop="1">
      <c r="A49" s="109" t="s">
        <v>593</v>
      </c>
      <c r="B49" s="109" t="s">
        <v>592</v>
      </c>
      <c r="C49" s="110" t="s">
        <v>95</v>
      </c>
      <c r="D49" s="166" t="s">
        <v>601</v>
      </c>
      <c r="E49" s="167" t="s">
        <v>594</v>
      </c>
      <c r="F49" s="167" t="s">
        <v>600</v>
      </c>
      <c r="G49" s="167" t="s">
        <v>599</v>
      </c>
      <c r="H49" s="259"/>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row>
    <row r="50" spans="1:80" s="108" customFormat="1" ht="78" customHeight="1" thickBot="1" thickTop="1">
      <c r="A50" s="109" t="s">
        <v>595</v>
      </c>
      <c r="B50" s="109" t="s">
        <v>592</v>
      </c>
      <c r="C50" s="110" t="s">
        <v>95</v>
      </c>
      <c r="D50" s="166" t="s">
        <v>618</v>
      </c>
      <c r="E50" s="167" t="s">
        <v>613</v>
      </c>
      <c r="F50" s="167" t="s">
        <v>617</v>
      </c>
      <c r="G50" s="167" t="s">
        <v>619</v>
      </c>
      <c r="H50" s="259"/>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row>
    <row r="51" spans="1:80" s="108" customFormat="1" ht="96.75" customHeight="1" thickBot="1" thickTop="1">
      <c r="A51" s="109" t="s">
        <v>596</v>
      </c>
      <c r="B51" s="109" t="s">
        <v>592</v>
      </c>
      <c r="C51" s="110" t="s">
        <v>95</v>
      </c>
      <c r="D51" s="166" t="s">
        <v>615</v>
      </c>
      <c r="E51" s="167" t="s">
        <v>614</v>
      </c>
      <c r="F51" s="167" t="s">
        <v>607</v>
      </c>
      <c r="G51" s="167" t="s">
        <v>616</v>
      </c>
      <c r="H51" s="259"/>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row>
    <row r="52" spans="1:80" s="108" customFormat="1" ht="58.5" customHeight="1" thickBot="1" thickTop="1">
      <c r="A52" s="109" t="s">
        <v>597</v>
      </c>
      <c r="B52" s="109" t="s">
        <v>592</v>
      </c>
      <c r="C52" s="110" t="s">
        <v>95</v>
      </c>
      <c r="D52" s="166" t="s">
        <v>605</v>
      </c>
      <c r="E52" s="167" t="s">
        <v>598</v>
      </c>
      <c r="F52" s="167" t="s">
        <v>607</v>
      </c>
      <c r="G52" s="167" t="s">
        <v>604</v>
      </c>
      <c r="H52" s="259"/>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row>
    <row r="53" spans="1:80" s="122" customFormat="1" ht="96" customHeight="1" thickBot="1" thickTop="1">
      <c r="A53" s="130" t="s">
        <v>137</v>
      </c>
      <c r="B53" s="130" t="s">
        <v>87</v>
      </c>
      <c r="C53" s="131" t="s">
        <v>86</v>
      </c>
      <c r="D53" s="173" t="s">
        <v>157</v>
      </c>
      <c r="E53" s="173" t="s">
        <v>199</v>
      </c>
      <c r="F53" s="130" t="s">
        <v>221</v>
      </c>
      <c r="G53" s="131" t="s">
        <v>220</v>
      </c>
      <c r="H53" s="259"/>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row>
    <row r="54" spans="1:80" s="122" customFormat="1" ht="99" customHeight="1" thickBot="1" thickTop="1">
      <c r="A54" s="130" t="s">
        <v>162</v>
      </c>
      <c r="B54" s="130" t="s">
        <v>87</v>
      </c>
      <c r="C54" s="131" t="s">
        <v>86</v>
      </c>
      <c r="D54" s="173" t="s">
        <v>163</v>
      </c>
      <c r="E54" s="173" t="s">
        <v>214</v>
      </c>
      <c r="F54" s="173" t="s">
        <v>223</v>
      </c>
      <c r="G54" s="175" t="s">
        <v>222</v>
      </c>
      <c r="H54" s="259"/>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row>
    <row r="55" spans="1:80" s="122" customFormat="1" ht="81" customHeight="1" thickBot="1" thickTop="1">
      <c r="A55" s="176" t="s">
        <v>180</v>
      </c>
      <c r="B55" s="130" t="s">
        <v>87</v>
      </c>
      <c r="C55" s="131" t="s">
        <v>86</v>
      </c>
      <c r="D55" s="58" t="s">
        <v>182</v>
      </c>
      <c r="E55" s="173" t="s">
        <v>229</v>
      </c>
      <c r="F55" s="173" t="s">
        <v>203</v>
      </c>
      <c r="G55" s="175" t="s">
        <v>204</v>
      </c>
      <c r="H55" s="259"/>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row>
    <row r="56" spans="1:80" s="122" customFormat="1" ht="43.5" customHeight="1" thickBot="1" thickTop="1">
      <c r="A56" s="130" t="s">
        <v>545</v>
      </c>
      <c r="B56" s="130" t="s">
        <v>544</v>
      </c>
      <c r="C56" s="131" t="s">
        <v>86</v>
      </c>
      <c r="D56" s="173" t="s">
        <v>549</v>
      </c>
      <c r="E56" s="173" t="s">
        <v>547</v>
      </c>
      <c r="F56" s="173" t="s">
        <v>548</v>
      </c>
      <c r="G56" s="175" t="s">
        <v>550</v>
      </c>
      <c r="H56" s="259"/>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row>
    <row r="57" spans="1:80" s="122" customFormat="1" ht="48" customHeight="1" thickBot="1" thickTop="1">
      <c r="A57" s="130" t="s">
        <v>546</v>
      </c>
      <c r="B57" s="130" t="s">
        <v>544</v>
      </c>
      <c r="C57" s="131" t="s">
        <v>86</v>
      </c>
      <c r="D57" s="173" t="s">
        <v>556</v>
      </c>
      <c r="E57" s="173" t="s">
        <v>554</v>
      </c>
      <c r="F57" s="173" t="s">
        <v>555</v>
      </c>
      <c r="G57" s="175" t="s">
        <v>557</v>
      </c>
      <c r="H57" s="259"/>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row>
    <row r="58" spans="1:80" s="83" customFormat="1" ht="87" customHeight="1" thickBot="1" thickTop="1">
      <c r="A58" s="123" t="s">
        <v>107</v>
      </c>
      <c r="B58" s="123" t="s">
        <v>115</v>
      </c>
      <c r="C58" s="124" t="s">
        <v>88</v>
      </c>
      <c r="D58" s="124" t="s">
        <v>131</v>
      </c>
      <c r="E58" s="124" t="s">
        <v>89</v>
      </c>
      <c r="F58" s="123" t="s">
        <v>90</v>
      </c>
      <c r="G58" s="181" t="s">
        <v>91</v>
      </c>
      <c r="H58" s="259"/>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row>
    <row r="59" spans="1:80" s="83" customFormat="1" ht="74.25" customHeight="1" thickBot="1" thickTop="1">
      <c r="A59" s="123" t="s">
        <v>249</v>
      </c>
      <c r="B59" s="123" t="s">
        <v>115</v>
      </c>
      <c r="C59" s="124" t="s">
        <v>88</v>
      </c>
      <c r="D59" s="85" t="s">
        <v>184</v>
      </c>
      <c r="E59" s="124" t="s">
        <v>230</v>
      </c>
      <c r="F59" s="179" t="s">
        <v>224</v>
      </c>
      <c r="G59" s="179" t="s">
        <v>225</v>
      </c>
      <c r="H59" s="259"/>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row>
    <row r="60" spans="1:80" s="83" customFormat="1" ht="36" customHeight="1" thickBot="1" thickTop="1">
      <c r="A60" s="123" t="s">
        <v>261</v>
      </c>
      <c r="B60" s="123" t="s">
        <v>263</v>
      </c>
      <c r="C60" s="124" t="s">
        <v>88</v>
      </c>
      <c r="D60" s="124" t="s">
        <v>269</v>
      </c>
      <c r="E60" s="180" t="s">
        <v>262</v>
      </c>
      <c r="F60" s="123" t="s">
        <v>267</v>
      </c>
      <c r="G60" s="181" t="s">
        <v>268</v>
      </c>
      <c r="H60" s="259"/>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row>
    <row r="61" spans="1:80" s="83" customFormat="1" ht="88.5" customHeight="1" thickBot="1" thickTop="1">
      <c r="A61" s="123" t="s">
        <v>264</v>
      </c>
      <c r="B61" s="123" t="s">
        <v>265</v>
      </c>
      <c r="C61" s="124" t="s">
        <v>88</v>
      </c>
      <c r="D61" s="124" t="s">
        <v>271</v>
      </c>
      <c r="E61" s="182" t="s">
        <v>266</v>
      </c>
      <c r="F61" s="123" t="s">
        <v>272</v>
      </c>
      <c r="G61" s="181" t="s">
        <v>273</v>
      </c>
      <c r="H61" s="259"/>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row>
    <row r="62" spans="1:80" s="83" customFormat="1" ht="84.75" customHeight="1" thickBot="1" thickTop="1">
      <c r="A62" s="123" t="s">
        <v>326</v>
      </c>
      <c r="B62" s="123" t="s">
        <v>115</v>
      </c>
      <c r="C62" s="124" t="s">
        <v>88</v>
      </c>
      <c r="D62" s="124" t="s">
        <v>327</v>
      </c>
      <c r="E62" s="182" t="s">
        <v>328</v>
      </c>
      <c r="F62" s="123" t="s">
        <v>329</v>
      </c>
      <c r="G62" s="181" t="s">
        <v>330</v>
      </c>
      <c r="H62" s="259"/>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row>
    <row r="63" spans="1:80" s="83" customFormat="1" ht="149.25" customHeight="1" thickBot="1" thickTop="1">
      <c r="A63" s="123" t="s">
        <v>415</v>
      </c>
      <c r="B63" s="123" t="s">
        <v>115</v>
      </c>
      <c r="C63" s="124" t="s">
        <v>88</v>
      </c>
      <c r="D63" s="124" t="s">
        <v>437</v>
      </c>
      <c r="E63" s="180" t="s">
        <v>414</v>
      </c>
      <c r="F63" s="123" t="s">
        <v>439</v>
      </c>
      <c r="G63" s="181" t="s">
        <v>438</v>
      </c>
      <c r="H63" s="259"/>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row>
    <row r="64" spans="1:80" s="157" customFormat="1" ht="112.5" customHeight="1" thickBot="1" thickTop="1">
      <c r="A64" s="183" t="s">
        <v>177</v>
      </c>
      <c r="B64" s="183" t="s">
        <v>92</v>
      </c>
      <c r="C64" s="184" t="s">
        <v>93</v>
      </c>
      <c r="D64" s="52" t="s">
        <v>187</v>
      </c>
      <c r="E64" s="184" t="s">
        <v>231</v>
      </c>
      <c r="F64" s="185" t="s">
        <v>121</v>
      </c>
      <c r="G64" s="185" t="s">
        <v>122</v>
      </c>
      <c r="H64" s="259"/>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row>
    <row r="65" spans="1:80" s="157" customFormat="1" ht="99.75" customHeight="1" thickBot="1" thickTop="1">
      <c r="A65" s="183" t="s">
        <v>178</v>
      </c>
      <c r="B65" s="183" t="s">
        <v>92</v>
      </c>
      <c r="C65" s="184" t="s">
        <v>93</v>
      </c>
      <c r="D65" s="52" t="s">
        <v>186</v>
      </c>
      <c r="E65" s="184" t="s">
        <v>232</v>
      </c>
      <c r="F65" s="185" t="s">
        <v>121</v>
      </c>
      <c r="G65" s="185" t="s">
        <v>122</v>
      </c>
      <c r="H65" s="259"/>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row>
    <row r="66" spans="1:80" s="157" customFormat="1" ht="136.5" customHeight="1" thickBot="1" thickTop="1">
      <c r="A66" s="183" t="s">
        <v>179</v>
      </c>
      <c r="B66" s="183" t="s">
        <v>92</v>
      </c>
      <c r="C66" s="184" t="s">
        <v>93</v>
      </c>
      <c r="D66" s="52" t="s">
        <v>184</v>
      </c>
      <c r="E66" s="184" t="s">
        <v>233</v>
      </c>
      <c r="F66" s="185" t="s">
        <v>227</v>
      </c>
      <c r="G66" s="185" t="s">
        <v>226</v>
      </c>
      <c r="H66" s="259"/>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row>
    <row r="67" spans="1:80" s="157" customFormat="1" ht="101.25" customHeight="1" thickBot="1" thickTop="1">
      <c r="A67" s="183" t="s">
        <v>442</v>
      </c>
      <c r="B67" s="183" t="s">
        <v>92</v>
      </c>
      <c r="C67" s="184" t="s">
        <v>93</v>
      </c>
      <c r="D67" s="220" t="s">
        <v>445</v>
      </c>
      <c r="E67" s="221" t="s">
        <v>443</v>
      </c>
      <c r="F67" s="185" t="s">
        <v>444</v>
      </c>
      <c r="G67" s="185" t="s">
        <v>421</v>
      </c>
      <c r="H67" s="259"/>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c r="BZ67" s="260"/>
      <c r="CA67" s="260"/>
      <c r="CB67" s="260"/>
    </row>
    <row r="68" spans="1:80" s="206" customFormat="1" ht="66.75" customHeight="1" thickBot="1" thickTop="1">
      <c r="A68" s="204" t="s">
        <v>608</v>
      </c>
      <c r="B68" s="204" t="s">
        <v>94</v>
      </c>
      <c r="C68" s="205" t="s">
        <v>95</v>
      </c>
      <c r="D68" s="348" t="s">
        <v>587</v>
      </c>
      <c r="E68" s="349" t="s">
        <v>609</v>
      </c>
      <c r="F68" s="349" t="s">
        <v>586</v>
      </c>
      <c r="G68" s="349" t="s">
        <v>588</v>
      </c>
      <c r="H68" s="259"/>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row>
    <row r="69" spans="1:80" s="34" customFormat="1" ht="93.75" customHeight="1" thickBot="1" thickTop="1">
      <c r="A69" s="228" t="s">
        <v>461</v>
      </c>
      <c r="B69" s="228" t="s">
        <v>460</v>
      </c>
      <c r="C69" s="229" t="s">
        <v>473</v>
      </c>
      <c r="D69" s="229" t="s">
        <v>474</v>
      </c>
      <c r="E69" s="229" t="s">
        <v>462</v>
      </c>
      <c r="F69" s="230" t="s">
        <v>475</v>
      </c>
      <c r="G69" s="228" t="s">
        <v>476</v>
      </c>
      <c r="H69" s="259"/>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row>
    <row r="70" spans="1:80" s="34" customFormat="1" ht="54.75" customHeight="1" thickBot="1" thickTop="1">
      <c r="A70" s="228" t="s">
        <v>463</v>
      </c>
      <c r="B70" s="228" t="s">
        <v>460</v>
      </c>
      <c r="C70" s="229" t="s">
        <v>473</v>
      </c>
      <c r="D70" s="229" t="s">
        <v>472</v>
      </c>
      <c r="E70" s="229" t="s">
        <v>464</v>
      </c>
      <c r="F70" s="230" t="s">
        <v>467</v>
      </c>
      <c r="G70" s="228" t="s">
        <v>468</v>
      </c>
      <c r="H70" s="259"/>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row>
    <row r="71" spans="1:80" s="34" customFormat="1" ht="90" customHeight="1" thickBot="1" thickTop="1">
      <c r="A71" s="228" t="s">
        <v>465</v>
      </c>
      <c r="B71" s="228" t="s">
        <v>460</v>
      </c>
      <c r="C71" s="229" t="s">
        <v>473</v>
      </c>
      <c r="D71" s="229" t="s">
        <v>481</v>
      </c>
      <c r="E71" s="229" t="s">
        <v>466</v>
      </c>
      <c r="F71" s="230" t="s">
        <v>480</v>
      </c>
      <c r="G71" s="228" t="s">
        <v>482</v>
      </c>
      <c r="H71" s="259"/>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row>
    <row r="72"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72"/>
  <sheetViews>
    <sheetView zoomScale="90" zoomScaleNormal="90" zoomScalePageLayoutView="0" workbookViewId="0" topLeftCell="A1">
      <pane ySplit="7" topLeftCell="A8" activePane="bottomLeft" state="frozen"/>
      <selection pane="topLeft" activeCell="A1" sqref="A1"/>
      <selection pane="bottomLeft" activeCell="C8" sqref="C8"/>
    </sheetView>
  </sheetViews>
  <sheetFormatPr defaultColWidth="11.421875" defaultRowHeight="12.75"/>
  <cols>
    <col min="1" max="1" width="25.140625" style="17"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7"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260" customWidth="1"/>
    <col min="131" max="16384" width="11.421875" style="7" customWidth="1"/>
  </cols>
  <sheetData>
    <row r="1" spans="1:13" ht="27.75" customHeight="1">
      <c r="A1" s="493" t="s">
        <v>208</v>
      </c>
      <c r="B1" s="494"/>
      <c r="C1" s="491" t="s">
        <v>0</v>
      </c>
      <c r="D1" s="492"/>
      <c r="E1" s="492"/>
      <c r="F1" s="492"/>
      <c r="G1" s="492"/>
      <c r="H1" s="477"/>
      <c r="I1" s="478"/>
      <c r="J1" s="7" t="s">
        <v>210</v>
      </c>
      <c r="K1" s="7" t="s">
        <v>211</v>
      </c>
      <c r="L1" s="7" t="s">
        <v>212</v>
      </c>
      <c r="M1" s="21" t="s">
        <v>213</v>
      </c>
    </row>
    <row r="2" spans="1:13" ht="27" customHeight="1">
      <c r="A2" s="495"/>
      <c r="B2" s="494"/>
      <c r="C2" s="498" t="s">
        <v>32</v>
      </c>
      <c r="D2" s="499"/>
      <c r="E2" s="499"/>
      <c r="F2" s="499"/>
      <c r="G2" s="499"/>
      <c r="H2" s="479"/>
      <c r="I2" s="480"/>
      <c r="J2" s="7" t="s">
        <v>160</v>
      </c>
      <c r="K2" s="22" t="s">
        <v>106</v>
      </c>
      <c r="L2" s="22" t="s">
        <v>105</v>
      </c>
      <c r="M2" s="22" t="s">
        <v>105</v>
      </c>
    </row>
    <row r="3" spans="1:9" ht="24" customHeight="1" thickBot="1">
      <c r="A3" s="495"/>
      <c r="B3" s="494"/>
      <c r="C3" s="486"/>
      <c r="D3" s="487"/>
      <c r="E3" s="487"/>
      <c r="F3" s="487"/>
      <c r="G3" s="487"/>
      <c r="H3" s="481"/>
      <c r="I3" s="482"/>
    </row>
    <row r="4" spans="1:9" ht="13.5" thickBot="1">
      <c r="A4" s="495"/>
      <c r="B4" s="494"/>
      <c r="C4" s="489" t="s">
        <v>33</v>
      </c>
      <c r="D4" s="490"/>
      <c r="E4" s="500" t="s">
        <v>25</v>
      </c>
      <c r="F4" s="501"/>
      <c r="G4" s="502"/>
      <c r="H4" s="489" t="s">
        <v>6</v>
      </c>
      <c r="I4" s="490"/>
    </row>
    <row r="5" ht="7.5" customHeight="1" thickBot="1"/>
    <row r="6" spans="1:9" ht="25.5" customHeight="1" thickBot="1" thickTop="1">
      <c r="A6" s="496" t="s">
        <v>207</v>
      </c>
      <c r="B6" s="496" t="s">
        <v>26</v>
      </c>
      <c r="C6" s="497" t="s">
        <v>34</v>
      </c>
      <c r="D6" s="497" t="s">
        <v>35</v>
      </c>
      <c r="E6" s="497"/>
      <c r="F6" s="16" t="s">
        <v>209</v>
      </c>
      <c r="G6" s="497" t="s">
        <v>36</v>
      </c>
      <c r="H6" s="496" t="s">
        <v>37</v>
      </c>
      <c r="I6" s="497" t="s">
        <v>38</v>
      </c>
    </row>
    <row r="7" spans="1:9" ht="27" thickBot="1" thickTop="1">
      <c r="A7" s="496"/>
      <c r="B7" s="496"/>
      <c r="C7" s="497"/>
      <c r="D7" s="8" t="s">
        <v>7</v>
      </c>
      <c r="E7" s="8" t="s">
        <v>8</v>
      </c>
      <c r="F7" s="16"/>
      <c r="G7" s="497"/>
      <c r="H7" s="496"/>
      <c r="I7" s="497"/>
    </row>
    <row r="8" spans="1:130" s="97" customFormat="1" ht="44.25" customHeight="1" thickBot="1" thickTop="1">
      <c r="A8" s="98" t="str">
        <f>'IDENTIFICACION DEL RIESGO'!A7</f>
        <v>CI01813-P</v>
      </c>
      <c r="B8" s="98" t="str">
        <f>'IDENTIFICACION DEL RIESGO'!B7</f>
        <v>DIRECCIONAMIENTO ESTRATÉGICO</v>
      </c>
      <c r="C8" s="99" t="str">
        <f>'IDENTIFICACION DEL RIESGO'!D7</f>
        <v>POSIBLE CONSTRUCCIÓN DE LA DOFA DE MANERA INADECUADA</v>
      </c>
      <c r="D8" s="100">
        <v>5</v>
      </c>
      <c r="E8" s="100">
        <v>2</v>
      </c>
      <c r="F8" s="100" t="s">
        <v>17</v>
      </c>
      <c r="G8" s="100" t="s">
        <v>96</v>
      </c>
      <c r="H8" s="245" t="str">
        <f>IF(F8="B",$J$1,IF(F8="M",$K$1,IF(F8="A",$L$1,IF(F8="E",$M$1,"0"))))</f>
        <v>ZONA DE RIESGO ALTA</v>
      </c>
      <c r="I8" s="237" t="str">
        <f aca="true" t="shared" si="0" ref="I8:I33">IF(F8="B",$J$2,IF(F8="M",$K$2,IF(F8="A",$L$2,IF(F8="E",$M$2,"0"))))</f>
        <v>Reducir el Riesgo, Evitar, Compartir o Transferir el Riesgo</v>
      </c>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row>
    <row r="9" spans="1:130" s="97" customFormat="1" ht="40.5" customHeight="1" thickBot="1" thickTop="1">
      <c r="A9" s="98" t="str">
        <f>'IDENTIFICACION DEL RIESGO'!A8</f>
        <v>CA03614-P</v>
      </c>
      <c r="B9" s="98" t="str">
        <f>'IDENTIFICACION DEL RIESGO'!B8</f>
        <v>DIRECCIONAMIENTO ESTRATÉGICO</v>
      </c>
      <c r="C9" s="99" t="str">
        <f>'IDENTIFICACION DEL RIESGO'!D8</f>
        <v>BRINDAR INFORMACIÓN ERRADA DE LA PLANEACIÓN ESTRATÉGICA A LOS FUNCIONARIOS DE LA ENTIDAD</v>
      </c>
      <c r="D9" s="100">
        <v>5</v>
      </c>
      <c r="E9" s="100">
        <v>2</v>
      </c>
      <c r="F9" s="100" t="s">
        <v>17</v>
      </c>
      <c r="G9" s="100" t="s">
        <v>97</v>
      </c>
      <c r="H9" s="245" t="str">
        <f>IF(F9="B",$J$1,IF(F9="M",$K$1,IF(F9="A",$L$1,IF(F9="E",$M$1,"0"))))</f>
        <v>ZONA DE RIESGO ALTA</v>
      </c>
      <c r="I9" s="237" t="str">
        <f t="shared" si="0"/>
        <v>Reducir el Riesgo, Evitar, Compartir o Transferir el Riesgo</v>
      </c>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row>
    <row r="10" spans="1:130" s="97" customFormat="1" ht="46.5" customHeight="1" thickBot="1" thickTop="1">
      <c r="A10" s="98" t="str">
        <f>'IDENTIFICACION DEL RIESGO'!A9</f>
        <v>CA07014-P</v>
      </c>
      <c r="B10" s="98" t="str">
        <f>'IDENTIFICACION DEL RIESGO'!B9</f>
        <v>DIRECCIONAMIENTO ESTRATÉGICO</v>
      </c>
      <c r="C10" s="99" t="str">
        <f>'IDENTIFICACION DEL RIESGO'!D9</f>
        <v>INCUMPLIMIENTO DEL DECRETO 943 DE MAYO DE 2014 REFERENTE A LA ACTUALIZACIÓN DEL MECI</v>
      </c>
      <c r="D10" s="100">
        <v>4</v>
      </c>
      <c r="E10" s="100">
        <v>2</v>
      </c>
      <c r="F10" s="100" t="s">
        <v>17</v>
      </c>
      <c r="G10" s="100" t="s">
        <v>97</v>
      </c>
      <c r="H10" s="245" t="str">
        <f aca="true" t="shared" si="1" ref="H10:H55">IF(F10="B",$J$1,IF(F10="M",$K$1,IF(F10="A",$L$1,IF(F10="E",$M$1,"0"))))</f>
        <v>ZONA DE RIESGO ALTA</v>
      </c>
      <c r="I10" s="237" t="str">
        <f t="shared" si="0"/>
        <v>Reducir el Riesgo, Evitar, Compartir o Transferir el Riesgo</v>
      </c>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row>
    <row r="11" spans="1:130" s="97" customFormat="1" ht="45" customHeight="1" thickBot="1" thickTop="1">
      <c r="A11" s="98" t="str">
        <f>'IDENTIFICACION DEL RIESGO'!A10</f>
        <v>CA07114-P</v>
      </c>
      <c r="B11" s="98" t="str">
        <f>'IDENTIFICACION DEL RIESGO'!B10</f>
        <v>DIRECCIONAMIENTO ESTRATÉGICO</v>
      </c>
      <c r="C11" s="99" t="str">
        <f>'IDENTIFICACION DEL RIESGO'!D10</f>
        <v>POSIBLES INCUMPLIMIENTOS REFERENTES A LAS ACTIVIDADES QUE DESARROLLA LA OFICINA</v>
      </c>
      <c r="D11" s="100">
        <v>4</v>
      </c>
      <c r="E11" s="100">
        <v>1</v>
      </c>
      <c r="F11" s="100" t="s">
        <v>16</v>
      </c>
      <c r="G11" s="100" t="s">
        <v>97</v>
      </c>
      <c r="H11" s="245" t="str">
        <f t="shared" si="1"/>
        <v>ZONA DE RIESGO MODERADA</v>
      </c>
      <c r="I11" s="237" t="str">
        <f t="shared" si="0"/>
        <v>Asumir el Riesgo, Reducir el Riesgo</v>
      </c>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row>
    <row r="12" spans="1:130" s="97" customFormat="1" ht="49.5" customHeight="1" thickBot="1" thickTop="1">
      <c r="A12" s="98" t="str">
        <f>'IDENTIFICACION DEL RIESGO'!A11</f>
        <v>CI03015-P</v>
      </c>
      <c r="B12" s="98" t="str">
        <f>'IDENTIFICACION DEL RIESGO'!B11</f>
        <v>DIRECCIONAMIENTO ESTRATÉGICO</v>
      </c>
      <c r="C12" s="99" t="str">
        <f>'IDENTIFICACION DEL RIESGO'!D11</f>
        <v>POSIBLE INCUMPLIMIENTO DEL NUMERAL 4,2,2  DE LA NORMA MANUAL DE CALIDAD </v>
      </c>
      <c r="D12" s="100">
        <v>4</v>
      </c>
      <c r="E12" s="100">
        <v>3</v>
      </c>
      <c r="F12" s="100" t="s">
        <v>17</v>
      </c>
      <c r="G12" s="100" t="s">
        <v>248</v>
      </c>
      <c r="H12" s="245" t="str">
        <f t="shared" si="1"/>
        <v>ZONA DE RIESGO ALTA</v>
      </c>
      <c r="I12" s="237" t="str">
        <f t="shared" si="0"/>
        <v>Reducir el Riesgo, Evitar, Compartir o Transferir el Riesgo</v>
      </c>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row>
    <row r="13" spans="1:130" s="97" customFormat="1" ht="59.25" customHeight="1" thickBot="1" thickTop="1">
      <c r="A13" s="98" t="str">
        <f>'IDENTIFICACION DEL RIESGO'!A12</f>
        <v>CI03115-P</v>
      </c>
      <c r="B13" s="98" t="str">
        <f>'IDENTIFICACION DEL RIESGO'!B12</f>
        <v>DIRECCIONAMIENTO ESTRATÉGICO</v>
      </c>
      <c r="C13" s="99" t="str">
        <f>'IDENTIFICACION DEL RIESGO'!D12</f>
        <v>posible contruccion de la Matriz del Plan Anticorrupción y sus componentes no acorde a la metodologia actual </v>
      </c>
      <c r="D13" s="100">
        <v>4</v>
      </c>
      <c r="E13" s="100">
        <v>3</v>
      </c>
      <c r="F13" s="100" t="s">
        <v>17</v>
      </c>
      <c r="G13" s="100"/>
      <c r="H13" s="245" t="str">
        <f t="shared" si="1"/>
        <v>ZONA DE RIESGO ALTA</v>
      </c>
      <c r="I13" s="237" t="str">
        <f t="shared" si="0"/>
        <v>Reducir el Riesgo, Evitar, Compartir o Transferir el Riesgo</v>
      </c>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row>
    <row r="14" spans="1:130" s="97" customFormat="1" ht="59.25" customHeight="1" thickBot="1" thickTop="1">
      <c r="A14" s="98" t="str">
        <f>'IDENTIFICACION DEL RIESGO'!A13</f>
        <v>CA02216-P</v>
      </c>
      <c r="B14" s="98" t="str">
        <f>'IDENTIFICACION DEL RIESGO'!B13</f>
        <v>DIRECCIONAMIENTO ESTRATÉGICO</v>
      </c>
      <c r="C14" s="99" t="str">
        <f>'IDENTIFICACION DEL RIESGO'!D13</f>
        <v>NO CONTAR CON LA DEBIDA OPORTUNIDAD CON LA RESOLUCION PARA UTILIZAR LOS RECURSOS ASIGNADOS EN EL PAC </v>
      </c>
      <c r="D14" s="100">
        <v>3</v>
      </c>
      <c r="E14" s="100">
        <v>3</v>
      </c>
      <c r="F14" s="100" t="s">
        <v>17</v>
      </c>
      <c r="G14" s="100"/>
      <c r="H14" s="245" t="str">
        <f t="shared" si="1"/>
        <v>ZONA DE RIESGO ALTA</v>
      </c>
      <c r="I14" s="237"/>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row>
    <row r="15" spans="1:130" s="97" customFormat="1" ht="59.25" customHeight="1" thickBot="1" thickTop="1">
      <c r="A15" s="98" t="str">
        <f>'IDENTIFICACION DEL RIESGO'!A14</f>
        <v>CA00317-P</v>
      </c>
      <c r="B15" s="98" t="str">
        <f>'IDENTIFICACION DEL RIESGO'!B14</f>
        <v>DIRECCIONAMIENTO ESTRATÉGICO</v>
      </c>
      <c r="C15" s="99" t="str">
        <f>'IDENTIFICACION DEL RIESGO'!D14</f>
        <v>NO CONTAR CON LOS INSUMOS COMPLETOS PARA CONSOLIDAR EL INFORME EJECUTIVO DE REVISIÓN POR LA DRECCIÓN </v>
      </c>
      <c r="D15" s="100">
        <v>3</v>
      </c>
      <c r="E15" s="100">
        <v>2</v>
      </c>
      <c r="F15" s="100" t="s">
        <v>16</v>
      </c>
      <c r="G15" s="100"/>
      <c r="H15" s="245" t="str">
        <f t="shared" si="1"/>
        <v>ZONA DE RIESGO MODERADA</v>
      </c>
      <c r="I15" s="237"/>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row>
    <row r="16" spans="1:130" s="38" customFormat="1" ht="45" customHeight="1" thickBot="1" thickTop="1">
      <c r="A16" s="82" t="str">
        <f>'IDENTIFICACION DEL RIESGO'!A15</f>
        <v>CA05813-P</v>
      </c>
      <c r="B16" s="82" t="str">
        <f>'IDENTIFICACION DEL RIESGO'!B15</f>
        <v>GESTION DE TIC`S</v>
      </c>
      <c r="C16" s="47" t="str">
        <f>'IDENTIFICACION DEL RIESGO'!D15</f>
        <v>QUE SE INCUMPLA CON LAS POLITICAS DE SEGURIDAD DE LA ENTIDAD</v>
      </c>
      <c r="D16" s="119">
        <v>2</v>
      </c>
      <c r="E16" s="119">
        <v>3</v>
      </c>
      <c r="F16" s="119" t="s">
        <v>16</v>
      </c>
      <c r="G16" s="119" t="s">
        <v>97</v>
      </c>
      <c r="H16" s="246" t="str">
        <f t="shared" si="1"/>
        <v>ZONA DE RIESGO MODERADA</v>
      </c>
      <c r="I16" s="238" t="str">
        <f t="shared" si="0"/>
        <v>Asumir el Riesgo, Reducir el Riesgo</v>
      </c>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row>
    <row r="17" spans="1:130" s="38" customFormat="1" ht="68.25" customHeight="1" thickBot="1" thickTop="1">
      <c r="A17" s="82" t="str">
        <f>'IDENTIFICACION DEL RIESGO'!A16</f>
        <v>CI00514-P</v>
      </c>
      <c r="B17" s="82" t="str">
        <f>'IDENTIFICACION DEL RIESGO'!B16</f>
        <v>GESTION DE TIC`S</v>
      </c>
      <c r="C17" s="47" t="str">
        <f>'IDENTIFICACION DEL RIESGO'!D16</f>
        <v>QUE SE INCUMPLA CON LAS POLITICAS DE SEGURIDAD DE LA ENTIDAD</v>
      </c>
      <c r="D17" s="119">
        <v>2</v>
      </c>
      <c r="E17" s="119">
        <v>4</v>
      </c>
      <c r="F17" s="119" t="s">
        <v>17</v>
      </c>
      <c r="G17" s="120" t="s">
        <v>132</v>
      </c>
      <c r="H17" s="246" t="str">
        <f t="shared" si="1"/>
        <v>ZONA DE RIESGO ALTA</v>
      </c>
      <c r="I17" s="238" t="str">
        <f t="shared" si="0"/>
        <v>Reducir el Riesgo, Evitar, Compartir o Transferir el Riesgo</v>
      </c>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row>
    <row r="18" spans="1:130" s="38" customFormat="1" ht="45.75" customHeight="1" thickBot="1" thickTop="1">
      <c r="A18" s="82" t="str">
        <f>'IDENTIFICACION DEL RIESGO'!A17</f>
        <v>CI01514-P</v>
      </c>
      <c r="B18" s="82" t="str">
        <f>'IDENTIFICACION DEL RIESGO'!B17</f>
        <v>GESTION DE TIC`S</v>
      </c>
      <c r="C18" s="47" t="str">
        <f>'IDENTIFICACION DEL RIESGO'!D17</f>
        <v>POSIBLE UTILIZACION DE FORMATOS INCORRECTOS POR PARTE DE LOS FUNCIONARIOS DE LA ENTIDAD</v>
      </c>
      <c r="D18" s="119">
        <v>2</v>
      </c>
      <c r="E18" s="119">
        <v>4</v>
      </c>
      <c r="F18" s="119" t="s">
        <v>17</v>
      </c>
      <c r="G18" s="119" t="s">
        <v>97</v>
      </c>
      <c r="H18" s="246" t="str">
        <f t="shared" si="1"/>
        <v>ZONA DE RIESGO ALTA</v>
      </c>
      <c r="I18" s="238" t="str">
        <f t="shared" si="0"/>
        <v>Reducir el Riesgo, Evitar, Compartir o Transferir el Riesgo</v>
      </c>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c r="DR18" s="260"/>
      <c r="DS18" s="260"/>
      <c r="DT18" s="260"/>
      <c r="DU18" s="260"/>
      <c r="DV18" s="260"/>
      <c r="DW18" s="260"/>
      <c r="DX18" s="260"/>
      <c r="DY18" s="260"/>
      <c r="DZ18" s="260"/>
    </row>
    <row r="19" spans="1:130" s="38" customFormat="1" ht="66.75" customHeight="1" thickBot="1" thickTop="1">
      <c r="A19" s="82" t="str">
        <f>'IDENTIFICACION DEL RIESGO'!A18</f>
        <v>CA03515-P</v>
      </c>
      <c r="B19" s="82" t="str">
        <f>'IDENTIFICACION DEL RIESGO'!B18</f>
        <v>GESTION DE TIC`S</v>
      </c>
      <c r="C19" s="47" t="str">
        <f>'IDENTIFICACION DEL RIESGO'!D18</f>
        <v>POSIBLE ATAQUE DE SEGURIDAD </v>
      </c>
      <c r="D19" s="121">
        <v>3</v>
      </c>
      <c r="E19" s="121">
        <v>3</v>
      </c>
      <c r="F19" s="121" t="s">
        <v>17</v>
      </c>
      <c r="G19" s="121" t="s">
        <v>190</v>
      </c>
      <c r="H19" s="246" t="str">
        <f t="shared" si="1"/>
        <v>ZONA DE RIESGO ALTA</v>
      </c>
      <c r="I19" s="238" t="str">
        <f t="shared" si="0"/>
        <v>Reducir el Riesgo, Evitar, Compartir o Transferir el Riesgo</v>
      </c>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row>
    <row r="20" spans="1:130" s="38" customFormat="1" ht="60.75" customHeight="1" thickBot="1" thickTop="1">
      <c r="A20" s="82" t="str">
        <f>'IDENTIFICACION DEL RIESGO'!A19</f>
        <v>CA01316-P</v>
      </c>
      <c r="B20" s="82" t="str">
        <f>'IDENTIFICACION DEL RIESGO'!B19</f>
        <v>GESTION DE TIC`S</v>
      </c>
      <c r="C20" s="47" t="str">
        <f>'IDENTIFICACION DEL RIESGO'!D19</f>
        <v>POSIBLE INSTALACIÓN DE SOFTWARE ILEGAL </v>
      </c>
      <c r="D20" s="121">
        <v>3</v>
      </c>
      <c r="E20" s="121">
        <v>3</v>
      </c>
      <c r="F20" s="121" t="s">
        <v>17</v>
      </c>
      <c r="G20" s="126" t="s">
        <v>314</v>
      </c>
      <c r="H20" s="246" t="str">
        <f t="shared" si="1"/>
        <v>ZONA DE RIESGO ALTA</v>
      </c>
      <c r="I20" s="238" t="str">
        <f t="shared" si="0"/>
        <v>Reducir el Riesgo, Evitar, Compartir o Transferir el Riesgo</v>
      </c>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row>
    <row r="21" spans="1:130" s="38" customFormat="1" ht="66" customHeight="1" thickBot="1" thickTop="1">
      <c r="A21" s="82" t="str">
        <f>'IDENTIFICACION DEL RIESGO'!A20</f>
        <v>CA01416-P</v>
      </c>
      <c r="B21" s="82" t="str">
        <f>'IDENTIFICACION DEL RIESGO'!B20</f>
        <v>GESTION DE TIC`S</v>
      </c>
      <c r="C21" s="47" t="str">
        <f>'IDENTIFICACION DEL RIESGO'!D20</f>
        <v>INCUMPLIMIENTO DE LA LEY 1712 DE 2014</v>
      </c>
      <c r="D21" s="121">
        <v>3</v>
      </c>
      <c r="E21" s="121">
        <v>3</v>
      </c>
      <c r="F21" s="121" t="s">
        <v>17</v>
      </c>
      <c r="G21" s="126" t="s">
        <v>314</v>
      </c>
      <c r="H21" s="246" t="str">
        <f t="shared" si="1"/>
        <v>ZONA DE RIESGO ALTA</v>
      </c>
      <c r="I21" s="238" t="str">
        <f t="shared" si="0"/>
        <v>Reducir el Riesgo, Evitar, Compartir o Transferir el Riesgo</v>
      </c>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row>
    <row r="22" spans="1:130" s="38" customFormat="1" ht="60.75" customHeight="1" thickBot="1" thickTop="1">
      <c r="A22" s="82" t="str">
        <f>'IDENTIFICACION DEL RIESGO'!A21</f>
        <v>CA01516-P</v>
      </c>
      <c r="B22" s="82" t="str">
        <f>'IDENTIFICACION DEL RIESGO'!B21</f>
        <v>GESTION DE TIC`S</v>
      </c>
      <c r="C22" s="47" t="str">
        <f>'IDENTIFICACION DEL RIESGO'!D21</f>
        <v>QUE NO SE TENGAN CANALES EFECTIVOS DE COMUNICACIÓN CON EL CIUDADANO </v>
      </c>
      <c r="D22" s="121">
        <v>3</v>
      </c>
      <c r="E22" s="121">
        <v>3</v>
      </c>
      <c r="F22" s="121" t="s">
        <v>17</v>
      </c>
      <c r="G22" s="126" t="s">
        <v>314</v>
      </c>
      <c r="H22" s="246" t="str">
        <f t="shared" si="1"/>
        <v>ZONA DE RIESGO ALTA</v>
      </c>
      <c r="I22" s="238" t="str">
        <f t="shared" si="0"/>
        <v>Reducir el Riesgo, Evitar, Compartir o Transferir el Riesgo</v>
      </c>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0"/>
      <c r="DV22" s="260"/>
      <c r="DW22" s="260"/>
      <c r="DX22" s="260"/>
      <c r="DY22" s="260"/>
      <c r="DZ22" s="260"/>
    </row>
    <row r="23" spans="1:130" s="38" customFormat="1" ht="60.75" customHeight="1" thickBot="1" thickTop="1">
      <c r="A23" s="223" t="str">
        <f>'IDENTIFICACION DEL RIESGO'!A22</f>
        <v>CI00117-P</v>
      </c>
      <c r="B23" s="223" t="str">
        <f>'IDENTIFICACION DEL RIESGO'!B22</f>
        <v>GESTION DE TIC`S</v>
      </c>
      <c r="C23" s="47" t="str">
        <f>'IDENTIFICACION DEL RIESGO'!D22</f>
        <v>INSTALACIÓN DE SOFTWARE  ILEGAL </v>
      </c>
      <c r="D23" s="121">
        <v>4</v>
      </c>
      <c r="E23" s="121">
        <v>4</v>
      </c>
      <c r="F23" s="121" t="s">
        <v>19</v>
      </c>
      <c r="G23" s="126"/>
      <c r="H23" s="246" t="str">
        <f t="shared" si="1"/>
        <v>ZONA DE RIESGO EXTREMA</v>
      </c>
      <c r="I23" s="238" t="str">
        <f t="shared" si="0"/>
        <v>Reducir el Riesgo, Evitar, Compartir o Transferir el Riesgo</v>
      </c>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row>
    <row r="24" spans="1:130" s="38" customFormat="1" ht="60.75" customHeight="1" thickBot="1" thickTop="1">
      <c r="A24" s="223" t="str">
        <f>'IDENTIFICACION DEL RIESGO'!A23</f>
        <v>CI00217-P</v>
      </c>
      <c r="B24" s="223" t="str">
        <f>'IDENTIFICACION DEL RIESGO'!B23</f>
        <v>GESTION DE TIC`S</v>
      </c>
      <c r="C24" s="47" t="str">
        <f>'IDENTIFICACION DEL RIESGO'!D23</f>
        <v>INCUMPLIMIENTO A LA NORMATIVIDAD </v>
      </c>
      <c r="D24" s="121">
        <v>3</v>
      </c>
      <c r="E24" s="121">
        <v>3</v>
      </c>
      <c r="F24" s="121" t="s">
        <v>17</v>
      </c>
      <c r="G24" s="126"/>
      <c r="H24" s="246" t="str">
        <f t="shared" si="1"/>
        <v>ZONA DE RIESGO ALTA</v>
      </c>
      <c r="I24" s="238" t="str">
        <f t="shared" si="0"/>
        <v>Reducir el Riesgo, Evitar, Compartir o Transferir el Riesgo</v>
      </c>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row>
    <row r="25" spans="1:130" s="38" customFormat="1" ht="60.75" customHeight="1" thickBot="1" thickTop="1">
      <c r="A25" s="223" t="str">
        <f>'IDENTIFICACION DEL RIESGO'!A24</f>
        <v>CI00317-P</v>
      </c>
      <c r="B25" s="223" t="str">
        <f>'IDENTIFICACION DEL RIESGO'!B24</f>
        <v>GESTION DE TIC`S</v>
      </c>
      <c r="C25" s="47" t="str">
        <f>'IDENTIFICACION DEL RIESGO'!D24</f>
        <v>DAÑO Y DETERIORO DE LOS EQUIPOS DE COMPUTO </v>
      </c>
      <c r="D25" s="121">
        <v>3</v>
      </c>
      <c r="E25" s="121">
        <v>3</v>
      </c>
      <c r="F25" s="121" t="s">
        <v>17</v>
      </c>
      <c r="G25" s="126"/>
      <c r="H25" s="246" t="str">
        <f t="shared" si="1"/>
        <v>ZONA DE RIESGO ALTA</v>
      </c>
      <c r="I25" s="238" t="str">
        <f t="shared" si="0"/>
        <v>Reducir el Riesgo, Evitar, Compartir o Transferir el Riesgo</v>
      </c>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c r="DR25" s="260"/>
      <c r="DS25" s="260"/>
      <c r="DT25" s="260"/>
      <c r="DU25" s="260"/>
      <c r="DV25" s="260"/>
      <c r="DW25" s="260"/>
      <c r="DX25" s="260"/>
      <c r="DY25" s="260"/>
      <c r="DZ25" s="260"/>
    </row>
    <row r="26" spans="1:130" s="38" customFormat="1" ht="60.75" customHeight="1" thickBot="1" thickTop="1">
      <c r="A26" s="223" t="str">
        <f>'IDENTIFICACION DEL RIESGO'!A25</f>
        <v>CI00417-P</v>
      </c>
      <c r="B26" s="223" t="str">
        <f>'IDENTIFICACION DEL RIESGO'!B25</f>
        <v>GESTION DE TIC`S</v>
      </c>
      <c r="C26" s="47" t="str">
        <f>'IDENTIFICACION DEL RIESGO'!D25</f>
        <v>QUE NO EXISTA UN PUNTO DE RECUPERACIÓN ANTE DESASTRES </v>
      </c>
      <c r="D26" s="121">
        <v>3</v>
      </c>
      <c r="E26" s="121">
        <v>3</v>
      </c>
      <c r="F26" s="121" t="s">
        <v>17</v>
      </c>
      <c r="G26" s="126"/>
      <c r="H26" s="246" t="str">
        <f t="shared" si="1"/>
        <v>ZONA DE RIESGO ALTA</v>
      </c>
      <c r="I26" s="238" t="str">
        <f t="shared" si="0"/>
        <v>Reducir el Riesgo, Evitar, Compartir o Transferir el Riesgo</v>
      </c>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row>
    <row r="27" spans="1:130" s="38" customFormat="1" ht="60.75" customHeight="1" thickBot="1" thickTop="1">
      <c r="A27" s="312" t="str">
        <f>'IDENTIFICACION DEL RIESGO'!A26</f>
        <v>CI02217-P</v>
      </c>
      <c r="B27" s="312" t="str">
        <f>'IDENTIFICACION DEL RIESGO'!B26</f>
        <v>GESTION DE TIC`S</v>
      </c>
      <c r="C27" s="47" t="str">
        <f>'IDENTIFICACION DEL RIESGO'!D26</f>
        <v>QUE NO SE REALICE DE MANERA ADECUADA EL MANTENIMIENTO DE LOS EQUIPOS DE COMPUTO DURANTE LA VIGENCIA </v>
      </c>
      <c r="D27" s="121">
        <v>3</v>
      </c>
      <c r="E27" s="121">
        <v>3</v>
      </c>
      <c r="F27" s="121" t="s">
        <v>17</v>
      </c>
      <c r="G27" s="126"/>
      <c r="H27" s="246" t="str">
        <f t="shared" si="1"/>
        <v>ZONA DE RIESGO ALTA</v>
      </c>
      <c r="I27" s="238" t="str">
        <f t="shared" si="0"/>
        <v>Reducir el Riesgo, Evitar, Compartir o Transferir el Riesgo</v>
      </c>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0"/>
      <c r="DY27" s="260"/>
      <c r="DZ27" s="260"/>
    </row>
    <row r="28" spans="1:130" s="122" customFormat="1" ht="77.25" customHeight="1" thickBot="1" thickTop="1">
      <c r="A28" s="81" t="str">
        <f>'IDENTIFICACION DEL RIESGO'!A27</f>
        <v>CI01113-P</v>
      </c>
      <c r="B28" s="81" t="str">
        <f>'IDENTIFICACION DEL RIESGO'!B27</f>
        <v>MEDICION Y MEJORA</v>
      </c>
      <c r="C28" s="58" t="str">
        <f>'IDENTIFICACION DEL RIESGO'!D27</f>
        <v>NO DAR DIFUSION OPORTUNA DE LOS PROCEDIMIENTOS A LOS FUNCIONARIOS DE LA ENTIDAD</v>
      </c>
      <c r="D28" s="132">
        <v>3</v>
      </c>
      <c r="E28" s="132">
        <v>1</v>
      </c>
      <c r="F28" s="132" t="s">
        <v>15</v>
      </c>
      <c r="G28" s="133" t="s">
        <v>97</v>
      </c>
      <c r="H28" s="247" t="str">
        <f t="shared" si="1"/>
        <v>ZONA DE RIESGO BAJA</v>
      </c>
      <c r="I28" s="239" t="str">
        <f t="shared" si="0"/>
        <v>Asumir el Riesgo</v>
      </c>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c r="CN28" s="260"/>
      <c r="CO28" s="260"/>
      <c r="CP28" s="260"/>
      <c r="CQ28" s="260"/>
      <c r="CR28" s="260"/>
      <c r="CS28" s="260"/>
      <c r="CT28" s="260"/>
      <c r="CU28" s="260"/>
      <c r="CV28" s="260"/>
      <c r="CW28" s="260"/>
      <c r="CX28" s="260"/>
      <c r="CY28" s="260"/>
      <c r="CZ28" s="260"/>
      <c r="DA28" s="260"/>
      <c r="DB28" s="260"/>
      <c r="DC28" s="260"/>
      <c r="DD28" s="260"/>
      <c r="DE28" s="260"/>
      <c r="DF28" s="260"/>
      <c r="DG28" s="260"/>
      <c r="DH28" s="260"/>
      <c r="DI28" s="260"/>
      <c r="DJ28" s="260"/>
      <c r="DK28" s="260"/>
      <c r="DL28" s="260"/>
      <c r="DM28" s="260"/>
      <c r="DN28" s="260"/>
      <c r="DO28" s="260"/>
      <c r="DP28" s="260"/>
      <c r="DQ28" s="260"/>
      <c r="DR28" s="260"/>
      <c r="DS28" s="260"/>
      <c r="DT28" s="260"/>
      <c r="DU28" s="260"/>
      <c r="DV28" s="260"/>
      <c r="DW28" s="260"/>
      <c r="DX28" s="260"/>
      <c r="DY28" s="260"/>
      <c r="DZ28" s="260"/>
    </row>
    <row r="29" spans="1:130" s="122" customFormat="1" ht="50.25" customHeight="1" thickBot="1" thickTop="1">
      <c r="A29" s="81" t="str">
        <f>'IDENTIFICACION DEL RIESGO'!A28</f>
        <v>CA06213-P
CA07814-P</v>
      </c>
      <c r="B29" s="81" t="str">
        <f>'IDENTIFICACION DEL RIESGO'!B28</f>
        <v>MEDICION Y MEJORA</v>
      </c>
      <c r="C29" s="58" t="str">
        <f>'IDENTIFICACION DEL RIESGO'!D28</f>
        <v>DEBILIDADES EN LA MEDICION DEL PROCESO </v>
      </c>
      <c r="D29" s="132">
        <v>4</v>
      </c>
      <c r="E29" s="132">
        <v>1</v>
      </c>
      <c r="F29" s="132" t="s">
        <v>16</v>
      </c>
      <c r="G29" s="132" t="s">
        <v>97</v>
      </c>
      <c r="H29" s="247" t="str">
        <f t="shared" si="1"/>
        <v>ZONA DE RIESGO MODERADA</v>
      </c>
      <c r="I29" s="239" t="str">
        <f t="shared" si="0"/>
        <v>Asumir el Riesgo, Reducir el Riesgo</v>
      </c>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0"/>
      <c r="CB29" s="260"/>
      <c r="CC29" s="260"/>
      <c r="CD29" s="260"/>
      <c r="CE29" s="260"/>
      <c r="CF29" s="260"/>
      <c r="CG29" s="260"/>
      <c r="CH29" s="260"/>
      <c r="CI29" s="260"/>
      <c r="CJ29" s="260"/>
      <c r="CK29" s="260"/>
      <c r="CL29" s="260"/>
      <c r="CM29" s="260"/>
      <c r="CN29" s="260"/>
      <c r="CO29" s="260"/>
      <c r="CP29" s="260"/>
      <c r="CQ29" s="260"/>
      <c r="CR29" s="260"/>
      <c r="CS29" s="260"/>
      <c r="CT29" s="260"/>
      <c r="CU29" s="260"/>
      <c r="CV29" s="260"/>
      <c r="CW29" s="260"/>
      <c r="CX29" s="260"/>
      <c r="CY29" s="260"/>
      <c r="CZ29" s="260"/>
      <c r="DA29" s="260"/>
      <c r="DB29" s="260"/>
      <c r="DC29" s="260"/>
      <c r="DD29" s="260"/>
      <c r="DE29" s="260"/>
      <c r="DF29" s="260"/>
      <c r="DG29" s="260"/>
      <c r="DH29" s="260"/>
      <c r="DI29" s="260"/>
      <c r="DJ29" s="260"/>
      <c r="DK29" s="260"/>
      <c r="DL29" s="260"/>
      <c r="DM29" s="260"/>
      <c r="DN29" s="260"/>
      <c r="DO29" s="260"/>
      <c r="DP29" s="260"/>
      <c r="DQ29" s="260"/>
      <c r="DR29" s="260"/>
      <c r="DS29" s="260"/>
      <c r="DT29" s="260"/>
      <c r="DU29" s="260"/>
      <c r="DV29" s="260"/>
      <c r="DW29" s="260"/>
      <c r="DX29" s="260"/>
      <c r="DY29" s="260"/>
      <c r="DZ29" s="260"/>
    </row>
    <row r="30" spans="1:130" s="122" customFormat="1" ht="60.75" customHeight="1" thickBot="1" thickTop="1">
      <c r="A30" s="81" t="str">
        <f>'IDENTIFICACION DEL RIESGO'!A29</f>
        <v>CA07714-P</v>
      </c>
      <c r="B30" s="81" t="str">
        <f>'IDENTIFICACION DEL RIESGO'!B29</f>
        <v>MEDICION Y MEJORA</v>
      </c>
      <c r="C30" s="58" t="str">
        <f>'IDENTIFICACION DEL RIESGO'!D29</f>
        <v>POSIBLE UTILIZACION DE FORMATOS INCORRECTOS POR PARTE DE LOS FUNCIONARIOS DE LA ENTIDAD</v>
      </c>
      <c r="D30" s="132">
        <v>3</v>
      </c>
      <c r="E30" s="132">
        <v>3</v>
      </c>
      <c r="F30" s="132" t="s">
        <v>16</v>
      </c>
      <c r="G30" s="132" t="s">
        <v>97</v>
      </c>
      <c r="H30" s="247" t="str">
        <f t="shared" si="1"/>
        <v>ZONA DE RIESGO MODERADA</v>
      </c>
      <c r="I30" s="239" t="str">
        <f t="shared" si="0"/>
        <v>Asumir el Riesgo, Reducir el Riesgo</v>
      </c>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0"/>
      <c r="CC30" s="260"/>
      <c r="CD30" s="260"/>
      <c r="CE30" s="260"/>
      <c r="CF30" s="260"/>
      <c r="CG30" s="260"/>
      <c r="CH30" s="260"/>
      <c r="CI30" s="260"/>
      <c r="CJ30" s="260"/>
      <c r="CK30" s="260"/>
      <c r="CL30" s="260"/>
      <c r="CM30" s="260"/>
      <c r="CN30" s="260"/>
      <c r="CO30" s="260"/>
      <c r="CP30" s="260"/>
      <c r="CQ30" s="260"/>
      <c r="CR30" s="260"/>
      <c r="CS30" s="260"/>
      <c r="CT30" s="260"/>
      <c r="CU30" s="260"/>
      <c r="CV30" s="260"/>
      <c r="CW30" s="260"/>
      <c r="CX30" s="260"/>
      <c r="CY30" s="260"/>
      <c r="CZ30" s="260"/>
      <c r="DA30" s="260"/>
      <c r="DB30" s="260"/>
      <c r="DC30" s="260"/>
      <c r="DD30" s="260"/>
      <c r="DE30" s="260"/>
      <c r="DF30" s="260"/>
      <c r="DG30" s="260"/>
      <c r="DH30" s="260"/>
      <c r="DI30" s="260"/>
      <c r="DJ30" s="260"/>
      <c r="DK30" s="260"/>
      <c r="DL30" s="260"/>
      <c r="DM30" s="260"/>
      <c r="DN30" s="260"/>
      <c r="DO30" s="260"/>
      <c r="DP30" s="260"/>
      <c r="DQ30" s="260"/>
      <c r="DR30" s="260"/>
      <c r="DS30" s="260"/>
      <c r="DT30" s="260"/>
      <c r="DU30" s="260"/>
      <c r="DV30" s="260"/>
      <c r="DW30" s="260"/>
      <c r="DX30" s="260"/>
      <c r="DY30" s="260"/>
      <c r="DZ30" s="260"/>
    </row>
    <row r="31" spans="1:130" s="122" customFormat="1" ht="60.75" customHeight="1" thickBot="1" thickTop="1">
      <c r="A31" s="81" t="str">
        <f>'IDENTIFICACION DEL RIESGO'!A30</f>
        <v>CI03215-P</v>
      </c>
      <c r="B31" s="81" t="str">
        <f>'IDENTIFICACION DEL RIESGO'!B30</f>
        <v>MEDICION Y MEJORA</v>
      </c>
      <c r="C31" s="58" t="str">
        <f>'IDENTIFICACION DEL RIESGO'!D30</f>
        <v>ERROR EN LA PUBLICACIÓN DE LOS DOCUMENTOS DEL SIG </v>
      </c>
      <c r="D31" s="132">
        <v>4</v>
      </c>
      <c r="E31" s="132">
        <v>3</v>
      </c>
      <c r="F31" s="132" t="s">
        <v>17</v>
      </c>
      <c r="G31" s="132" t="s">
        <v>284</v>
      </c>
      <c r="H31" s="247" t="str">
        <f t="shared" si="1"/>
        <v>ZONA DE RIESGO ALTA</v>
      </c>
      <c r="I31" s="239" t="str">
        <f t="shared" si="0"/>
        <v>Reducir el Riesgo, Evitar, Compartir o Transferir el Riesgo</v>
      </c>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row>
    <row r="32" spans="1:130" s="122" customFormat="1" ht="60.75" customHeight="1" thickBot="1" thickTop="1">
      <c r="A32" s="81" t="str">
        <f>'IDENTIFICACION DEL RIESGO'!A31</f>
        <v>CA00617-P</v>
      </c>
      <c r="B32" s="81" t="str">
        <f>'IDENTIFICACION DEL RIESGO'!B31</f>
        <v>MEDICION Y MEJORA</v>
      </c>
      <c r="C32" s="58" t="str">
        <f>'IDENTIFICACION DEL RIESGO'!D31</f>
        <v>QUE NO SE CUENTE CON LOS INDICADORES ADECUADOS PARA MEDIR LA GESTIÓN DEL PROCESO </v>
      </c>
      <c r="D32" s="132">
        <v>4</v>
      </c>
      <c r="E32" s="132">
        <v>3</v>
      </c>
      <c r="F32" s="132" t="s">
        <v>17</v>
      </c>
      <c r="G32" s="132" t="s">
        <v>238</v>
      </c>
      <c r="H32" s="247" t="str">
        <f t="shared" si="1"/>
        <v>ZONA DE RIESGO ALTA</v>
      </c>
      <c r="I32" s="239" t="str">
        <f t="shared" si="0"/>
        <v>Reducir el Riesgo, Evitar, Compartir o Transferir el Riesgo</v>
      </c>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0"/>
      <c r="DM32" s="260"/>
      <c r="DN32" s="260"/>
      <c r="DO32" s="260"/>
      <c r="DP32" s="260"/>
      <c r="DQ32" s="260"/>
      <c r="DR32" s="260"/>
      <c r="DS32" s="260"/>
      <c r="DT32" s="260"/>
      <c r="DU32" s="260"/>
      <c r="DV32" s="260"/>
      <c r="DW32" s="260"/>
      <c r="DX32" s="260"/>
      <c r="DY32" s="260"/>
      <c r="DZ32" s="260"/>
    </row>
    <row r="33" spans="1:130" s="122" customFormat="1" ht="60.75" customHeight="1" thickBot="1" thickTop="1">
      <c r="A33" s="81" t="str">
        <f>'IDENTIFICACION DEL RIESGO'!A32</f>
        <v>CA00717-P</v>
      </c>
      <c r="B33" s="318" t="str">
        <f>'IDENTIFICACION DEL RIESGO'!B32</f>
        <v>MEDICION Y MEJORA</v>
      </c>
      <c r="C33" s="319" t="str">
        <f>'IDENTIFICACION DEL RIESGO'!D32</f>
        <v>QUE NO SE MIDA DE MANERA ADECUADA LA CONFORMIDAD DEL SISTEMA DE GESTIÓN </v>
      </c>
      <c r="D33" s="132">
        <v>4</v>
      </c>
      <c r="E33" s="132">
        <v>3</v>
      </c>
      <c r="F33" s="132" t="s">
        <v>17</v>
      </c>
      <c r="G33" s="132" t="s">
        <v>238</v>
      </c>
      <c r="H33" s="247" t="str">
        <f t="shared" si="1"/>
        <v>ZONA DE RIESGO ALTA</v>
      </c>
      <c r="I33" s="239" t="str">
        <f t="shared" si="0"/>
        <v>Reducir el Riesgo, Evitar, Compartir o Transferir el Riesgo</v>
      </c>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row>
    <row r="34" spans="1:130" s="196" customFormat="1" ht="91.5" customHeight="1" thickBot="1" thickTop="1">
      <c r="A34" s="137" t="str">
        <f>'IDENTIFICACION DEL RIESGO'!A33</f>
        <v>CA01017-P</v>
      </c>
      <c r="B34" s="137" t="str">
        <f>'IDENTIFICACION DEL RIESGO'!B33</f>
        <v>GESTIÓN DE TALENTO HUMANO</v>
      </c>
      <c r="C34" s="138" t="str">
        <f>'IDENTIFICACION DEL RIESGO'!D33</f>
        <v>No contar con los conocimiento necesario para el desempeño de las funciones de un cargo, por falta de una adecuada inducción específica.</v>
      </c>
      <c r="D34" s="139">
        <v>1</v>
      </c>
      <c r="E34" s="139">
        <v>3</v>
      </c>
      <c r="F34" s="139" t="s">
        <v>16</v>
      </c>
      <c r="G34" s="140" t="s">
        <v>97</v>
      </c>
      <c r="H34" s="248" t="str">
        <f>IF(F34="B",$J$1,IF(F34="M",$K$1,IF(F34="A",$L$1,IF(F34="E",$M$1,"0"))))</f>
        <v>ZONA DE RIESGO MODERADA</v>
      </c>
      <c r="I34" s="240" t="str">
        <f>IF(F34="B",$J$2,IF(F34="M",$K$2,IF(F34="A",$L$2,IF(F34="E",$M$2,"0"))))</f>
        <v>Asumir el Riesgo, Reducir el Riesgo</v>
      </c>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row>
    <row r="35" spans="1:130" s="196" customFormat="1" ht="91.5" customHeight="1" thickBot="1" thickTop="1">
      <c r="A35" s="137" t="str">
        <f>'IDENTIFICACION DEL RIESGO'!A34</f>
        <v>CI00917-P</v>
      </c>
      <c r="B35" s="137" t="str">
        <f>'IDENTIFICACION DEL RIESGO'!B34</f>
        <v>GESTIÓN DE TALENTO HUMANO</v>
      </c>
      <c r="C35" s="138" t="str">
        <f>'IDENTIFICACION DEL RIESGO'!D34</f>
        <v>Dificultades en el proceso de adaptaciòn a la Entidad del funcionario recièn vinculado, por suministro de informaciòn institucional desactualizada durante su proceso de inducciòn General.</v>
      </c>
      <c r="D35" s="139">
        <v>3</v>
      </c>
      <c r="E35" s="139">
        <v>2</v>
      </c>
      <c r="F35" s="139" t="s">
        <v>16</v>
      </c>
      <c r="G35" s="140" t="s">
        <v>250</v>
      </c>
      <c r="H35" s="248" t="str">
        <f>IF(F35="B",$J$1,IF(F35="M",$K$1,IF(F35="A",$L$1,IF(F35="E",$M$1,"0"))))</f>
        <v>ZONA DE RIESGO MODERADA</v>
      </c>
      <c r="I35" s="240" t="str">
        <f>IF(F35="B",$J$2,IF(F35="M",$K$2,IF(F35="A",$L$2,IF(F35="E",$M$2,"0"))))</f>
        <v>Asumir el Riesgo, Reducir el Riesgo</v>
      </c>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row>
    <row r="36" spans="1:130" s="83" customFormat="1" ht="75.75" customHeight="1" thickBot="1" thickTop="1">
      <c r="A36" s="86" t="str">
        <f>'IDENTIFICACION DEL RIESGO'!A35</f>
        <v>CI04115-P</v>
      </c>
      <c r="B36" s="86" t="str">
        <f>'IDENTIFICACION DEL RIESGO'!B35</f>
        <v>GESTION DOCUMENTAL</v>
      </c>
      <c r="C36" s="85" t="str">
        <f>'IDENTIFICACION DEL RIESGO'!D35</f>
        <v>POSIBLE DEMORA EN LA CREACIÓN DE LOS EXPEDIENTES VIRTUALES </v>
      </c>
      <c r="D36" s="106">
        <v>3</v>
      </c>
      <c r="E36" s="86">
        <v>3</v>
      </c>
      <c r="F36" s="106" t="s">
        <v>17</v>
      </c>
      <c r="G36" s="106" t="s">
        <v>238</v>
      </c>
      <c r="H36" s="249" t="str">
        <f t="shared" si="1"/>
        <v>ZONA DE RIESGO ALTA</v>
      </c>
      <c r="I36" s="241" t="str">
        <f aca="true" t="shared" si="2" ref="I36:I61">IF(F36="B",$J$2,IF(F36="M",$K$2,IF(F36="A",$L$2,IF(F36="E",$M$2,"0"))))</f>
        <v>Reducir el Riesgo, Evitar, Compartir o Transferir el Riesgo</v>
      </c>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260"/>
      <c r="DQ36" s="260"/>
      <c r="DR36" s="260"/>
      <c r="DS36" s="260"/>
      <c r="DT36" s="260"/>
      <c r="DU36" s="260"/>
      <c r="DV36" s="260"/>
      <c r="DW36" s="260"/>
      <c r="DX36" s="260"/>
      <c r="DY36" s="260"/>
      <c r="DZ36" s="260"/>
    </row>
    <row r="37" spans="1:130" s="83" customFormat="1" ht="75.75" customHeight="1" thickBot="1" thickTop="1">
      <c r="A37" s="86" t="str">
        <f>'IDENTIFICACION DEL RIESGO'!A36</f>
        <v>CI00817-P</v>
      </c>
      <c r="B37" s="86" t="str">
        <f>'IDENTIFICACION DEL RIESGO'!B36</f>
        <v>GESTION DOCUMENTAL</v>
      </c>
      <c r="C37" s="85" t="str">
        <f>'IDENTIFICACION DEL RIESGO'!D36</f>
        <v>DETERIORO DE LOS DOCUMENTOS DE ARCHIVO, PAPEL,FOTOGRAFIAS,MAGNETICO.  </v>
      </c>
      <c r="D37" s="106">
        <v>4</v>
      </c>
      <c r="E37" s="86">
        <v>3</v>
      </c>
      <c r="F37" s="106" t="s">
        <v>17</v>
      </c>
      <c r="G37" s="106" t="s">
        <v>250</v>
      </c>
      <c r="H37" s="249" t="str">
        <f t="shared" si="1"/>
        <v>ZONA DE RIESGO ALTA</v>
      </c>
      <c r="I37" s="241" t="str">
        <f t="shared" si="2"/>
        <v>Reducir el Riesgo, Evitar, Compartir o Transferir el Riesgo</v>
      </c>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J37" s="260"/>
      <c r="CK37" s="260"/>
      <c r="CL37" s="260"/>
      <c r="CM37" s="260"/>
      <c r="CN37" s="260"/>
      <c r="CO37" s="260"/>
      <c r="CP37" s="260"/>
      <c r="CQ37" s="260"/>
      <c r="CR37" s="260"/>
      <c r="CS37" s="260"/>
      <c r="CT37" s="260"/>
      <c r="CU37" s="260"/>
      <c r="CV37" s="260"/>
      <c r="CW37" s="260"/>
      <c r="CX37" s="260"/>
      <c r="CY37" s="260"/>
      <c r="CZ37" s="260"/>
      <c r="DA37" s="260"/>
      <c r="DB37" s="260"/>
      <c r="DC37" s="260"/>
      <c r="DD37" s="260"/>
      <c r="DE37" s="260"/>
      <c r="DF37" s="260"/>
      <c r="DG37" s="260"/>
      <c r="DH37" s="260"/>
      <c r="DI37" s="260"/>
      <c r="DJ37" s="260"/>
      <c r="DK37" s="260"/>
      <c r="DL37" s="260"/>
      <c r="DM37" s="260"/>
      <c r="DN37" s="260"/>
      <c r="DO37" s="260"/>
      <c r="DP37" s="260"/>
      <c r="DQ37" s="260"/>
      <c r="DR37" s="260"/>
      <c r="DS37" s="260"/>
      <c r="DT37" s="260"/>
      <c r="DU37" s="260"/>
      <c r="DV37" s="260"/>
      <c r="DW37" s="260"/>
      <c r="DX37" s="260"/>
      <c r="DY37" s="260"/>
      <c r="DZ37" s="260"/>
    </row>
    <row r="38" spans="1:130" s="129" customFormat="1" ht="60.75" customHeight="1" thickBot="1" thickTop="1">
      <c r="A38" s="162" t="str">
        <f>'IDENTIFICACION DEL RIESGO'!A37</f>
        <v>CA01217-P</v>
      </c>
      <c r="B38" s="162" t="str">
        <f>'IDENTIFICACION DEL RIESGO'!B37</f>
        <v>ATENCIÓN AL CIUDADANO</v>
      </c>
      <c r="C38" s="160" t="str">
        <f>'IDENTIFICACION DEL RIESGO'!D37</f>
        <v>POSIBLE INCUMPLIMIENTO EN LA IMPLEMENTACION DE LOS REQUISITOS  DE LA NORMA DEL SISTEMA DE GESTIÓN </v>
      </c>
      <c r="D38" s="164">
        <v>4</v>
      </c>
      <c r="E38" s="164">
        <v>3</v>
      </c>
      <c r="F38" s="164" t="s">
        <v>17</v>
      </c>
      <c r="G38" s="164" t="s">
        <v>238</v>
      </c>
      <c r="H38" s="250" t="str">
        <f>IF(F38="B",$J$1,IF(F38="M",$K$1,IF(F38="A",$L$1,IF(F38="E",$M$1,"0"))))</f>
        <v>ZONA DE RIESGO ALTA</v>
      </c>
      <c r="I38" s="242" t="str">
        <f t="shared" si="2"/>
        <v>Reducir el Riesgo, Evitar, Compartir o Transferir el Riesgo</v>
      </c>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row>
    <row r="39" spans="1:130" s="129" customFormat="1" ht="60.75" customHeight="1" thickBot="1" thickTop="1">
      <c r="A39" s="162" t="str">
        <f>'IDENTIFICACION DEL RIESGO'!A38</f>
        <v>CA01317-P</v>
      </c>
      <c r="B39" s="162" t="str">
        <f>'IDENTIFICACION DEL RIESGO'!B38</f>
        <v>ATENCIÓN AL CIUDADANO</v>
      </c>
      <c r="C39" s="160" t="str">
        <f>'IDENTIFICACION DEL RIESGO'!D38</f>
        <v>INCREMENTO EN EL NÚMERO DE PQRSD A NIVEL NACIONAL </v>
      </c>
      <c r="D39" s="164">
        <v>4</v>
      </c>
      <c r="E39" s="164">
        <v>3</v>
      </c>
      <c r="F39" s="164" t="s">
        <v>17</v>
      </c>
      <c r="G39" s="164" t="s">
        <v>238</v>
      </c>
      <c r="H39" s="250" t="str">
        <f>IF(F39="B",$J$1,IF(F39="M",$K$1,IF(F39="A",$L$1,IF(F39="E",$M$1,"0"))))</f>
        <v>ZONA DE RIESGO ALTA</v>
      </c>
      <c r="I39" s="242" t="str">
        <f t="shared" si="2"/>
        <v>Reducir el Riesgo, Evitar, Compartir o Transferir el Riesgo</v>
      </c>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row>
    <row r="40" spans="1:130" s="129" customFormat="1" ht="60.75" customHeight="1" thickBot="1" thickTop="1">
      <c r="A40" s="162" t="str">
        <f>'IDENTIFICACION DEL RIESGO'!A39</f>
        <v>CA01417-P</v>
      </c>
      <c r="B40" s="162" t="str">
        <f>'IDENTIFICACION DEL RIESGO'!B39</f>
        <v>ATENCIÓN AL CIUDADANO</v>
      </c>
      <c r="C40" s="160" t="str">
        <f>'IDENTIFICACION DEL RIESGO'!D39</f>
        <v>INCUMPLIMIENTO CON LA GUIA DE PROTOCOLO DE ATENCIÓN AL CIUDADANO </v>
      </c>
      <c r="D40" s="164">
        <v>4</v>
      </c>
      <c r="E40" s="164">
        <v>3</v>
      </c>
      <c r="F40" s="164" t="s">
        <v>17</v>
      </c>
      <c r="G40" s="164" t="s">
        <v>238</v>
      </c>
      <c r="H40" s="250" t="str">
        <f>IF(F40="B",$J$1,IF(F40="M",$K$1,IF(F40="A",$L$1,IF(F40="E",$M$1,"0"))))</f>
        <v>ZONA DE RIESGO ALTA</v>
      </c>
      <c r="I40" s="242" t="str">
        <f t="shared" si="2"/>
        <v>Reducir el Riesgo, Evitar, Compartir o Transferir el Riesgo</v>
      </c>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260"/>
      <c r="CQ40" s="260"/>
      <c r="CR40" s="260"/>
      <c r="CS40" s="260"/>
      <c r="CT40" s="260"/>
      <c r="CU40" s="260"/>
      <c r="CV40" s="260"/>
      <c r="CW40" s="260"/>
      <c r="CX40" s="260"/>
      <c r="CY40" s="260"/>
      <c r="CZ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row>
    <row r="41" spans="1:130" s="129" customFormat="1" ht="60.75" customHeight="1" thickBot="1" thickTop="1">
      <c r="A41" s="162" t="str">
        <f>'IDENTIFICACION DEL RIESGO'!A40</f>
        <v>CA01517-P</v>
      </c>
      <c r="B41" s="162" t="str">
        <f>'IDENTIFICACION DEL RIESGO'!B40</f>
        <v>ATENCIÓN AL CIUDADANO</v>
      </c>
      <c r="C41" s="160" t="str">
        <f>'IDENTIFICACION DEL RIESGO'!D40</f>
        <v>QUE SE PRESENTEN PRODUCTOS Y/O SERVICIOS NO CONFORMES EN EL PROCESO </v>
      </c>
      <c r="D41" s="164">
        <v>3</v>
      </c>
      <c r="E41" s="164">
        <v>3</v>
      </c>
      <c r="F41" s="164" t="s">
        <v>17</v>
      </c>
      <c r="G41" s="164" t="s">
        <v>238</v>
      </c>
      <c r="H41" s="250" t="str">
        <f>IF(F41="B",$J$1,IF(F41="M",$K$1,IF(F41="A",$L$1,IF(F41="E",$M$1,"0"))))</f>
        <v>ZONA DE RIESGO ALTA</v>
      </c>
      <c r="I41" s="242" t="str">
        <f t="shared" si="2"/>
        <v>Reducir el Riesgo, Evitar, Compartir o Transferir el Riesgo</v>
      </c>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c r="CN41" s="260"/>
      <c r="CO41" s="260"/>
      <c r="CP41" s="260"/>
      <c r="CQ41" s="260"/>
      <c r="CR41" s="260"/>
      <c r="CS41" s="260"/>
      <c r="CT41" s="260"/>
      <c r="CU41" s="260"/>
      <c r="CV41" s="260"/>
      <c r="CW41" s="260"/>
      <c r="CX41" s="260"/>
      <c r="CY41" s="260"/>
      <c r="CZ41" s="260"/>
      <c r="DA41" s="260"/>
      <c r="DB41" s="260"/>
      <c r="DC41" s="260"/>
      <c r="DD41" s="260"/>
      <c r="DE41" s="260"/>
      <c r="DF41" s="260"/>
      <c r="DG41" s="260"/>
      <c r="DH41" s="260"/>
      <c r="DI41" s="260"/>
      <c r="DJ41" s="260"/>
      <c r="DK41" s="260"/>
      <c r="DL41" s="260"/>
      <c r="DM41" s="260"/>
      <c r="DN41" s="260"/>
      <c r="DO41" s="260"/>
      <c r="DP41" s="260"/>
      <c r="DQ41" s="260"/>
      <c r="DR41" s="260"/>
      <c r="DS41" s="260"/>
      <c r="DT41" s="260"/>
      <c r="DU41" s="260"/>
      <c r="DV41" s="260"/>
      <c r="DW41" s="260"/>
      <c r="DX41" s="260"/>
      <c r="DY41" s="260"/>
      <c r="DZ41" s="260"/>
    </row>
    <row r="42" spans="1:130" s="108" customFormat="1" ht="88.5" customHeight="1" thickBot="1" thickTop="1">
      <c r="A42" s="41" t="str">
        <f>'IDENTIFICACION DEL RIESGO'!A41</f>
        <v>CI00616-P</v>
      </c>
      <c r="B42" s="41" t="str">
        <f>'IDENTIFICACION DEL RIESGO'!B41</f>
        <v>GESTIÓN DE SERVICIOS DE SALUD ( BARRANQUILLA) </v>
      </c>
      <c r="C42" s="41" t="str">
        <f>'IDENTIFICACION DEL RIESGO'!D41</f>
        <v>Icumplimiento de la Normatividad Archivistica </v>
      </c>
      <c r="D42" s="107">
        <v>4</v>
      </c>
      <c r="E42" s="107">
        <v>3</v>
      </c>
      <c r="F42" s="107" t="s">
        <v>17</v>
      </c>
      <c r="G42" s="107"/>
      <c r="H42" s="251" t="str">
        <f t="shared" si="1"/>
        <v>ZONA DE RIESGO ALTA</v>
      </c>
      <c r="I42" s="243" t="str">
        <f t="shared" si="2"/>
        <v>Reducir el Riesgo, Evitar, Compartir o Transferir el Riesgo</v>
      </c>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c r="DV42" s="260"/>
      <c r="DW42" s="260"/>
      <c r="DX42" s="260"/>
      <c r="DY42" s="260"/>
      <c r="DZ42" s="260"/>
    </row>
    <row r="43" spans="1:130" s="108" customFormat="1" ht="88.5" customHeight="1" thickBot="1" thickTop="1">
      <c r="A43" s="41" t="str">
        <f>'IDENTIFICACION DEL RIESGO'!A42</f>
        <v>CI00816-P</v>
      </c>
      <c r="B43" s="41" t="str">
        <f>'IDENTIFICACION DEL RIESGO'!B42</f>
        <v>GESTIÓN DE SERVICIOS DE SALUD  (CARTAGENA) </v>
      </c>
      <c r="C43" s="41" t="str">
        <f>'IDENTIFICACION DEL RIESGO'!D42</f>
        <v>Posible perdidad de la Información generada en la Oficica Cartagena</v>
      </c>
      <c r="D43" s="107">
        <v>4</v>
      </c>
      <c r="E43" s="107">
        <v>3</v>
      </c>
      <c r="F43" s="107" t="s">
        <v>17</v>
      </c>
      <c r="G43" s="107"/>
      <c r="H43" s="251" t="str">
        <f t="shared" si="1"/>
        <v>ZONA DE RIESGO ALTA</v>
      </c>
      <c r="I43" s="243" t="str">
        <f t="shared" si="2"/>
        <v>Reducir el Riesgo, Evitar, Compartir o Transferir el Riesgo</v>
      </c>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row>
    <row r="44" spans="1:130" s="108" customFormat="1" ht="88.5" customHeight="1" thickBot="1" thickTop="1">
      <c r="A44" s="41" t="str">
        <f>'IDENTIFICACION DEL RIESGO'!A43</f>
        <v>CI00916-P</v>
      </c>
      <c r="B44" s="41" t="str">
        <f>'IDENTIFICACION DEL RIESGO'!B43</f>
        <v>GESTIÓN DE SERVICIOS DE SALUD  (TUMACO)  </v>
      </c>
      <c r="C44" s="41" t="str">
        <f>'IDENTIFICACION DEL RIESGO'!D43</f>
        <v>Incumplimiento del procedimiento Elaboración de carnets de Salud </v>
      </c>
      <c r="D44" s="107">
        <v>3</v>
      </c>
      <c r="E44" s="107">
        <v>3</v>
      </c>
      <c r="F44" s="107" t="s">
        <v>16</v>
      </c>
      <c r="G44" s="107"/>
      <c r="H44" s="251" t="str">
        <f t="shared" si="1"/>
        <v>ZONA DE RIESGO MODERADA</v>
      </c>
      <c r="I44" s="243" t="str">
        <f t="shared" si="2"/>
        <v>Asumir el Riesgo, Reducir el Riesgo</v>
      </c>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row>
    <row r="45" spans="1:130" s="108" customFormat="1" ht="88.5" customHeight="1" thickBot="1" thickTop="1">
      <c r="A45" s="41" t="str">
        <f>'IDENTIFICACION DEL RIESGO'!A44</f>
        <v>CA01117-P</v>
      </c>
      <c r="B45" s="41" t="str">
        <f>'IDENTIFICACION DEL RIESGO'!B44</f>
        <v>GESTIÓN DE SERVICIOS DE SALUD</v>
      </c>
      <c r="C45" s="41" t="str">
        <f>'IDENTIFICACION DEL RIESGO'!D44</f>
        <v>QUE NO SE CUENTE CON LOS LINEAMIENTOS DEL HACER DEL PROCESO  </v>
      </c>
      <c r="D45" s="107">
        <v>3</v>
      </c>
      <c r="E45" s="107">
        <v>3</v>
      </c>
      <c r="F45" s="107" t="s">
        <v>432</v>
      </c>
      <c r="G45" s="107"/>
      <c r="H45" s="251" t="str">
        <f t="shared" si="1"/>
        <v>ZONA DE RIESGO ALTA</v>
      </c>
      <c r="I45" s="243" t="str">
        <f t="shared" si="2"/>
        <v>Reducir el Riesgo, Evitar, Compartir o Transferir el Riesgo</v>
      </c>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row>
    <row r="46" spans="1:130" s="108" customFormat="1" ht="88.5" customHeight="1" thickBot="1" thickTop="1">
      <c r="A46" s="41" t="str">
        <f>'IDENTIFICACION DEL RIESGO'!A45</f>
        <v>CI01317-P</v>
      </c>
      <c r="B46" s="41" t="str">
        <f>'IDENTIFICACION DEL RIESGO'!B45</f>
        <v>GESTIÓN DE SERVICIOS DE SALUD</v>
      </c>
      <c r="C46" s="41" t="str">
        <f>'IDENTIFICACION DEL RIESGO'!D45</f>
        <v>QUE SE INCUMPLA CON LAS ACTIVIDADES ESTABLECIDAS PARA EL RECOBRO DEL FOSYGA.  </v>
      </c>
      <c r="D46" s="107">
        <v>3</v>
      </c>
      <c r="E46" s="107">
        <v>3</v>
      </c>
      <c r="F46" s="107" t="s">
        <v>17</v>
      </c>
      <c r="G46" s="107"/>
      <c r="H46" s="251" t="str">
        <f t="shared" si="1"/>
        <v>ZONA DE RIESGO ALTA</v>
      </c>
      <c r="I46" s="243" t="str">
        <f t="shared" si="2"/>
        <v>Reducir el Riesgo, Evitar, Compartir o Transferir el Riesgo</v>
      </c>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row>
    <row r="47" spans="1:130" s="108" customFormat="1" ht="88.5" customHeight="1" thickBot="1" thickTop="1">
      <c r="A47" s="41" t="str">
        <f>'IDENTIFICACION DEL RIESGO'!A46</f>
        <v>CI01417-P</v>
      </c>
      <c r="B47" s="41" t="str">
        <f>'IDENTIFICACION DEL RIESGO'!B46</f>
        <v>GESTIÓN DE SERVICIOS DE SALUD</v>
      </c>
      <c r="C47" s="41" t="str">
        <f>'IDENTIFICACION DEL RIESGO'!D46</f>
        <v>QUE NO SE DE CUMPLIMIENTO A LA MEJORA CONTINUA DEL PROCESO </v>
      </c>
      <c r="D47" s="107">
        <v>3</v>
      </c>
      <c r="E47" s="107">
        <v>3</v>
      </c>
      <c r="F47" s="107" t="s">
        <v>17</v>
      </c>
      <c r="G47" s="107"/>
      <c r="H47" s="251" t="str">
        <f t="shared" si="1"/>
        <v>ZONA DE RIESGO ALTA</v>
      </c>
      <c r="I47" s="243" t="str">
        <f t="shared" si="2"/>
        <v>Reducir el Riesgo, Evitar, Compartir o Transferir el Riesgo</v>
      </c>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row>
    <row r="48" spans="1:130" s="108" customFormat="1" ht="88.5" customHeight="1" thickBot="1" thickTop="1">
      <c r="A48" s="41" t="str">
        <f>'IDENTIFICACION DEL RIESGO'!A47</f>
        <v>CI01517-P</v>
      </c>
      <c r="B48" s="41" t="str">
        <f>'IDENTIFICACION DEL RIESGO'!B47</f>
        <v>GESTIÓN DE SERVICIOS DE SALUD</v>
      </c>
      <c r="C48" s="41" t="str">
        <f>'IDENTIFICACION DEL RIESGO'!D47</f>
        <v>INCUMPLIMIENTO A LOS LIENAMIENTOS ESTABLECIDOS POR GESTION DOCUMENTAL PARA LA ORGANIZACIÓN DEL ARCHIVO DE GESTION</v>
      </c>
      <c r="D48" s="107">
        <v>3</v>
      </c>
      <c r="E48" s="107">
        <v>3</v>
      </c>
      <c r="F48" s="107" t="s">
        <v>17</v>
      </c>
      <c r="G48" s="107"/>
      <c r="H48" s="251" t="str">
        <f t="shared" si="1"/>
        <v>ZONA DE RIESGO ALTA</v>
      </c>
      <c r="I48" s="243" t="str">
        <f t="shared" si="2"/>
        <v>Reducir el Riesgo, Evitar, Compartir o Transferir el Riesgo</v>
      </c>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row>
    <row r="49" spans="1:130" s="108" customFormat="1" ht="88.5" customHeight="1" thickBot="1" thickTop="1">
      <c r="A49" s="41" t="str">
        <f>'IDENTIFICACION DEL RIESGO'!A48</f>
        <v>CI01617-P</v>
      </c>
      <c r="B49" s="41" t="str">
        <f>'IDENTIFICACION DEL RIESGO'!B48</f>
        <v>GESTIÓN DE SERVICIOS DE SALUD</v>
      </c>
      <c r="C49" s="41" t="str">
        <f>'IDENTIFICACION DEL RIESGO'!D48</f>
        <v>QUE NO SE ESTABLEZCAN LOS RIESGOS INHERENTES AL PROCESO </v>
      </c>
      <c r="D49" s="107">
        <v>3</v>
      </c>
      <c r="E49" s="107">
        <v>3</v>
      </c>
      <c r="F49" s="107" t="s">
        <v>17</v>
      </c>
      <c r="G49" s="107"/>
      <c r="H49" s="251" t="str">
        <f t="shared" si="1"/>
        <v>ZONA DE RIESGO ALTA</v>
      </c>
      <c r="I49" s="243" t="str">
        <f t="shared" si="2"/>
        <v>Reducir el Riesgo, Evitar, Compartir o Transferir el Riesgo</v>
      </c>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row>
    <row r="50" spans="1:130" s="108" customFormat="1" ht="88.5" customHeight="1" thickBot="1" thickTop="1">
      <c r="A50" s="41" t="str">
        <f>'IDENTIFICACION DEL RIESGO'!A49</f>
        <v>CI01717-P</v>
      </c>
      <c r="B50" s="41" t="str">
        <f>'IDENTIFICACION DEL RIESGO'!B49</f>
        <v>SERVICIOS DE SALUD (SUBDIRECCION DE PRESTACIONES SOCIALES)</v>
      </c>
      <c r="C50" s="41" t="str">
        <f>'IDENTIFICACION DEL RIESGO'!D49</f>
        <v>QUE NO  SE DE CUMPLIMIENTO A LAS ACTIVIDADES DE TRAMITES (DESACATO Y SANCIÓN)  POR PARTE DE LOS ABOGADOS SUSTANCIADORES </v>
      </c>
      <c r="D50" s="107">
        <v>4</v>
      </c>
      <c r="E50" s="107">
        <v>4</v>
      </c>
      <c r="F50" s="107" t="s">
        <v>19</v>
      </c>
      <c r="G50" s="107"/>
      <c r="H50" s="251" t="str">
        <f t="shared" si="1"/>
        <v>ZONA DE RIESGO EXTREMA</v>
      </c>
      <c r="I50" s="243" t="str">
        <f t="shared" si="2"/>
        <v>Reducir el Riesgo, Evitar, Compartir o Transferir el Riesgo</v>
      </c>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row>
    <row r="51" spans="1:130" s="108" customFormat="1" ht="88.5" customHeight="1" thickBot="1" thickTop="1">
      <c r="A51" s="41" t="str">
        <f>'IDENTIFICACION DEL RIESGO'!A50</f>
        <v>CI01817-P</v>
      </c>
      <c r="B51" s="41" t="str">
        <f>'IDENTIFICACION DEL RIESGO'!B50</f>
        <v>SERVICIOS DE SALUD (SUBDIRECCION DE PRESTACIONES SOCIALES)</v>
      </c>
      <c r="C51" s="41" t="str">
        <f>'IDENTIFICACION DEL RIESGO'!D50</f>
        <v>QUE LA INFORMACIÓN DIRIGIDA AL SUBDIRECTOR NO SEA ALLEGADA </v>
      </c>
      <c r="D51" s="107">
        <v>3</v>
      </c>
      <c r="E51" s="107">
        <v>3</v>
      </c>
      <c r="F51" s="107" t="s">
        <v>17</v>
      </c>
      <c r="G51" s="107"/>
      <c r="H51" s="251" t="str">
        <f t="shared" si="1"/>
        <v>ZONA DE RIESGO ALTA</v>
      </c>
      <c r="I51" s="243" t="str">
        <f t="shared" si="2"/>
        <v>Reducir el Riesgo, Evitar, Compartir o Transferir el Riesgo</v>
      </c>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row>
    <row r="52" spans="1:130" s="108" customFormat="1" ht="88.5" customHeight="1" thickBot="1" thickTop="1">
      <c r="A52" s="41" t="str">
        <f>'IDENTIFICACION DEL RIESGO'!A51</f>
        <v>CI01917-P</v>
      </c>
      <c r="B52" s="41" t="str">
        <f>'IDENTIFICACION DEL RIESGO'!B51</f>
        <v>SERVICIOS DE SALUD (SUBDIRECCION DE PRESTACIONES SOCIALES)</v>
      </c>
      <c r="C52" s="41" t="str">
        <f>'IDENTIFICACION DEL RIESGO'!D51</f>
        <v>QUE NO SE REALICE EL TRAMITE CORRESPONDIENTE A LA SOLICITUD DE RECOBRO DEL FOSYGA </v>
      </c>
      <c r="D52" s="107">
        <v>3</v>
      </c>
      <c r="E52" s="107">
        <v>3</v>
      </c>
      <c r="F52" s="107" t="s">
        <v>17</v>
      </c>
      <c r="G52" s="107"/>
      <c r="H52" s="251" t="str">
        <f t="shared" si="1"/>
        <v>ZONA DE RIESGO ALTA</v>
      </c>
      <c r="I52" s="243" t="str">
        <f t="shared" si="2"/>
        <v>Reducir el Riesgo, Evitar, Compartir o Transferir el Riesgo</v>
      </c>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row>
    <row r="53" spans="1:130" s="108" customFormat="1" ht="88.5" customHeight="1" thickBot="1" thickTop="1">
      <c r="A53" s="41" t="str">
        <f>'IDENTIFICACION DEL RIESGO'!A52</f>
        <v>CI02017-P</v>
      </c>
      <c r="B53" s="41" t="str">
        <f>'IDENTIFICACION DEL RIESGO'!B52</f>
        <v>SERVICIOS DE SALUD (SUBDIRECCION DE PRESTACIONES SOCIALES)</v>
      </c>
      <c r="C53" s="41" t="str">
        <f>'IDENTIFICACION DEL RIESGO'!D52</f>
        <v>INCUMPLIMIENTO DEL PROCEDIMIENTO ESTABLECIDO POR GESTIÓN DOCUMENTAL PARA LA DIGITALIZACIÓN 4 TO CHULO </v>
      </c>
      <c r="D53" s="107">
        <v>3</v>
      </c>
      <c r="E53" s="107">
        <v>3</v>
      </c>
      <c r="F53" s="107" t="s">
        <v>17</v>
      </c>
      <c r="G53" s="107"/>
      <c r="H53" s="251" t="str">
        <f t="shared" si="1"/>
        <v>ZONA DE RIESGO ALTA</v>
      </c>
      <c r="I53" s="243"/>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row>
    <row r="54" spans="1:130" s="122" customFormat="1" ht="60.75" customHeight="1" thickBot="1" thickTop="1">
      <c r="A54" s="81" t="str">
        <f>'IDENTIFICACION DEL RIESGO'!A53</f>
        <v>CA08214-P</v>
      </c>
      <c r="B54" s="81" t="str">
        <f>'IDENTIFICACION DEL RIESGO'!B53</f>
        <v>GESTION DE RECURSOS FINANCIEROS</v>
      </c>
      <c r="C54" s="58" t="str">
        <f>'IDENTIFICACION DEL RIESGO'!D53</f>
        <v>POSIBLES INCUMPLIMIENTO A LOS PLANES INSTITUCIONALES DE LA ENTIDAD</v>
      </c>
      <c r="D54" s="132">
        <v>4</v>
      </c>
      <c r="E54" s="132">
        <v>1</v>
      </c>
      <c r="F54" s="132" t="s">
        <v>16</v>
      </c>
      <c r="G54" s="132" t="s">
        <v>96</v>
      </c>
      <c r="H54" s="247" t="str">
        <f t="shared" si="1"/>
        <v>ZONA DE RIESGO MODERADA</v>
      </c>
      <c r="I54" s="239" t="str">
        <f t="shared" si="2"/>
        <v>Asumir el Riesgo, Reducir el Riesgo</v>
      </c>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row>
    <row r="55" spans="1:130" s="122" customFormat="1" ht="60.75" customHeight="1" thickBot="1" thickTop="1">
      <c r="A55" s="81" t="str">
        <f>'IDENTIFICACION DEL RIESGO'!A54</f>
        <v>CA05413-P</v>
      </c>
      <c r="B55" s="81" t="str">
        <f>'IDENTIFICACION DEL RIESGO'!B54</f>
        <v>GESTION DE RECURSOS FINANCIEROS</v>
      </c>
      <c r="C55" s="58" t="str">
        <f>'IDENTIFICACION DEL RIESGO'!D54</f>
        <v>QUE LA DOCUMENTACION DEL PROCESO NO SE RECUPERE CON OPORTUNIDAD</v>
      </c>
      <c r="D55" s="132">
        <v>3</v>
      </c>
      <c r="E55" s="132">
        <v>2</v>
      </c>
      <c r="F55" s="132" t="s">
        <v>16</v>
      </c>
      <c r="G55" s="132" t="s">
        <v>97</v>
      </c>
      <c r="H55" s="247" t="str">
        <f t="shared" si="1"/>
        <v>ZONA DE RIESGO MODERADA</v>
      </c>
      <c r="I55" s="239" t="str">
        <f t="shared" si="2"/>
        <v>Asumir el Riesgo, Reducir el Riesgo</v>
      </c>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c r="CQ55" s="260"/>
      <c r="CR55" s="260"/>
      <c r="CS55" s="260"/>
      <c r="CT55" s="260"/>
      <c r="CU55" s="260"/>
      <c r="CV55" s="260"/>
      <c r="CW55" s="260"/>
      <c r="CX55" s="260"/>
      <c r="CY55" s="260"/>
      <c r="CZ55" s="260"/>
      <c r="DA55" s="260"/>
      <c r="DB55" s="260"/>
      <c r="DC55" s="260"/>
      <c r="DD55" s="260"/>
      <c r="DE55" s="260"/>
      <c r="DF55" s="260"/>
      <c r="DG55" s="260"/>
      <c r="DH55" s="260"/>
      <c r="DI55" s="260"/>
      <c r="DJ55" s="260"/>
      <c r="DK55" s="260"/>
      <c r="DL55" s="260"/>
      <c r="DM55" s="260"/>
      <c r="DN55" s="260"/>
      <c r="DO55" s="260"/>
      <c r="DP55" s="260"/>
      <c r="DQ55" s="260"/>
      <c r="DR55" s="260"/>
      <c r="DS55" s="260"/>
      <c r="DT55" s="260"/>
      <c r="DU55" s="260"/>
      <c r="DV55" s="260"/>
      <c r="DW55" s="260"/>
      <c r="DX55" s="260"/>
      <c r="DY55" s="260"/>
      <c r="DZ55" s="260"/>
    </row>
    <row r="56" spans="1:130" s="122" customFormat="1" ht="60.75" customHeight="1" thickBot="1" thickTop="1">
      <c r="A56" s="81" t="str">
        <f>'IDENTIFICACION DEL RIESGO'!A55</f>
        <v>CA02215-P</v>
      </c>
      <c r="B56" s="81" t="str">
        <f>'IDENTIFICACION DEL RIESGO'!B55</f>
        <v>GESTION DE RECURSOS FINANCIEROS</v>
      </c>
      <c r="C56" s="58" t="str">
        <f>'IDENTIFICACION DEL RIESGO'!D55</f>
        <v>POSIBLE MEDICION INADECUADA DEL INDICADOR ESTRATEGICO  DEL PROCESO GESTION FINANCIERA </v>
      </c>
      <c r="D56" s="132">
        <v>3</v>
      </c>
      <c r="E56" s="132">
        <v>2</v>
      </c>
      <c r="F56" s="132" t="s">
        <v>16</v>
      </c>
      <c r="G56" s="132" t="s">
        <v>97</v>
      </c>
      <c r="H56" s="247" t="str">
        <f aca="true" t="shared" si="3" ref="H56:H72">IF(F56="B",$J$1,IF(F56="M",$K$1,IF(F56="A",$L$1,IF(F56="E",$M$1,"0"))))</f>
        <v>ZONA DE RIESGO MODERADA</v>
      </c>
      <c r="I56" s="239" t="str">
        <f t="shared" si="2"/>
        <v>Asumir el Riesgo, Reducir el Riesgo</v>
      </c>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c r="CN56" s="260"/>
      <c r="CO56" s="260"/>
      <c r="CP56" s="260"/>
      <c r="CQ56" s="260"/>
      <c r="CR56" s="260"/>
      <c r="CS56" s="260"/>
      <c r="CT56" s="260"/>
      <c r="CU56" s="260"/>
      <c r="CV56" s="260"/>
      <c r="CW56" s="260"/>
      <c r="CX56" s="260"/>
      <c r="CY56" s="260"/>
      <c r="CZ56" s="260"/>
      <c r="DA56" s="260"/>
      <c r="DB56" s="260"/>
      <c r="DC56" s="260"/>
      <c r="DD56" s="260"/>
      <c r="DE56" s="260"/>
      <c r="DF56" s="260"/>
      <c r="DG56" s="260"/>
      <c r="DH56" s="260"/>
      <c r="DI56" s="260"/>
      <c r="DJ56" s="260"/>
      <c r="DK56" s="260"/>
      <c r="DL56" s="260"/>
      <c r="DM56" s="260"/>
      <c r="DN56" s="260"/>
      <c r="DO56" s="260"/>
      <c r="DP56" s="260"/>
      <c r="DQ56" s="260"/>
      <c r="DR56" s="260"/>
      <c r="DS56" s="260"/>
      <c r="DT56" s="260"/>
      <c r="DU56" s="260"/>
      <c r="DV56" s="260"/>
      <c r="DW56" s="260"/>
      <c r="DX56" s="260"/>
      <c r="DY56" s="260"/>
      <c r="DZ56" s="260"/>
    </row>
    <row r="57" spans="1:130" s="122" customFormat="1" ht="60.75" customHeight="1" thickBot="1" thickTop="1">
      <c r="A57" s="224" t="str">
        <f>'IDENTIFICACION DEL RIESGO'!A56</f>
        <v>CI01117-P</v>
      </c>
      <c r="B57" s="224" t="str">
        <f>'IDENTIFICACION DEL RIESGO'!B56</f>
        <v>GESTION DE RECURSOS FINANCIEROS (CONTABILIDAD) </v>
      </c>
      <c r="C57" s="58" t="str">
        <f>'IDENTIFICACION DEL RIESGO'!D56</f>
        <v>QUE NO SE CUENTE CON EL DOCUMENTO FUENTE DE LA ENTIDAD BANCARIA QUE DA EVIDENCIA DE LA CONCILIACIÓN (EXTRACTO BANCARIO)  </v>
      </c>
      <c r="D57" s="132">
        <v>3</v>
      </c>
      <c r="E57" s="132">
        <v>2</v>
      </c>
      <c r="F57" s="132" t="s">
        <v>16</v>
      </c>
      <c r="G57" s="132" t="s">
        <v>97</v>
      </c>
      <c r="H57" s="247" t="str">
        <f t="shared" si="3"/>
        <v>ZONA DE RIESGO MODERADA</v>
      </c>
      <c r="I57" s="239" t="str">
        <f t="shared" si="2"/>
        <v>Asumir el Riesgo, Reducir el Riesgo</v>
      </c>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J57" s="260"/>
      <c r="CK57" s="260"/>
      <c r="CL57" s="260"/>
      <c r="CM57" s="260"/>
      <c r="CN57" s="260"/>
      <c r="CO57" s="260"/>
      <c r="CP57" s="260"/>
      <c r="CQ57" s="260"/>
      <c r="CR57" s="260"/>
      <c r="CS57" s="260"/>
      <c r="CT57" s="260"/>
      <c r="CU57" s="260"/>
      <c r="CV57" s="260"/>
      <c r="CW57" s="260"/>
      <c r="CX57" s="260"/>
      <c r="CY57" s="260"/>
      <c r="CZ57" s="260"/>
      <c r="DA57" s="260"/>
      <c r="DB57" s="260"/>
      <c r="DC57" s="260"/>
      <c r="DD57" s="260"/>
      <c r="DE57" s="260"/>
      <c r="DF57" s="260"/>
      <c r="DG57" s="260"/>
      <c r="DH57" s="260"/>
      <c r="DI57" s="260"/>
      <c r="DJ57" s="260"/>
      <c r="DK57" s="260"/>
      <c r="DL57" s="260"/>
      <c r="DM57" s="260"/>
      <c r="DN57" s="260"/>
      <c r="DO57" s="260"/>
      <c r="DP57" s="260"/>
      <c r="DQ57" s="260"/>
      <c r="DR57" s="260"/>
      <c r="DS57" s="260"/>
      <c r="DT57" s="260"/>
      <c r="DU57" s="260"/>
      <c r="DV57" s="260"/>
      <c r="DW57" s="260"/>
      <c r="DX57" s="260"/>
      <c r="DY57" s="260"/>
      <c r="DZ57" s="260"/>
    </row>
    <row r="58" spans="1:130" s="122" customFormat="1" ht="60.75" customHeight="1" thickBot="1" thickTop="1">
      <c r="A58" s="224" t="str">
        <f>'IDENTIFICACION DEL RIESGO'!A57</f>
        <v>CI01217-P</v>
      </c>
      <c r="B58" s="224" t="str">
        <f>'IDENTIFICACION DEL RIESGO'!B57</f>
        <v>GESTION DE RECURSOS FINANCIEROS (CONTABILIDAD) </v>
      </c>
      <c r="C58" s="58" t="str">
        <f>'IDENTIFICACION DEL RIESGO'!D57</f>
        <v>INCUMPLIMIENTO DEL INSTRUCTIVO ESTABLECIDO PARA EL MANEJO DEL ARCHIVO DE GESTIÓN  </v>
      </c>
      <c r="D58" s="132">
        <v>3</v>
      </c>
      <c r="E58" s="132">
        <v>2</v>
      </c>
      <c r="F58" s="132" t="s">
        <v>16</v>
      </c>
      <c r="G58" s="132" t="s">
        <v>97</v>
      </c>
      <c r="H58" s="247" t="str">
        <f t="shared" si="3"/>
        <v>ZONA DE RIESGO MODERADA</v>
      </c>
      <c r="I58" s="239" t="str">
        <f t="shared" si="2"/>
        <v>Asumir el Riesgo, Reducir el Riesgo</v>
      </c>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row>
    <row r="59" spans="1:130" s="83" customFormat="1" ht="60.75" customHeight="1" thickBot="1" thickTop="1">
      <c r="A59" s="86" t="str">
        <f>'IDENTIFICACION DEL RIESGO'!A58</f>
        <v>N/A</v>
      </c>
      <c r="B59" s="86" t="str">
        <f>'IDENTIFICACION DEL RIESGO'!B58</f>
        <v>GESTION DE SERVICIOS ADMINISTRATIVOS</v>
      </c>
      <c r="C59" s="85" t="str">
        <f>'IDENTIFICACION DEL RIESGO'!D58</f>
        <v>POSIBLE DESORGANIZACION DEL ALMACEN</v>
      </c>
      <c r="D59" s="106">
        <v>3</v>
      </c>
      <c r="E59" s="106">
        <v>1</v>
      </c>
      <c r="F59" s="106" t="s">
        <v>15</v>
      </c>
      <c r="G59" s="106" t="s">
        <v>97</v>
      </c>
      <c r="H59" s="249" t="str">
        <f t="shared" si="3"/>
        <v>ZONA DE RIESGO BAJA</v>
      </c>
      <c r="I59" s="241" t="str">
        <f t="shared" si="2"/>
        <v>Asumir el Riesgo</v>
      </c>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260"/>
      <c r="CM59" s="260"/>
      <c r="CN59" s="260"/>
      <c r="CO59" s="260"/>
      <c r="CP59" s="260"/>
      <c r="CQ59" s="260"/>
      <c r="CR59" s="260"/>
      <c r="CS59" s="260"/>
      <c r="CT59" s="260"/>
      <c r="CU59" s="260"/>
      <c r="CV59" s="260"/>
      <c r="CW59" s="260"/>
      <c r="CX59" s="260"/>
      <c r="CY59" s="260"/>
      <c r="CZ59" s="260"/>
      <c r="DA59" s="260"/>
      <c r="DB59" s="260"/>
      <c r="DC59" s="260"/>
      <c r="DD59" s="260"/>
      <c r="DE59" s="260"/>
      <c r="DF59" s="260"/>
      <c r="DG59" s="260"/>
      <c r="DH59" s="260"/>
      <c r="DI59" s="260"/>
      <c r="DJ59" s="260"/>
      <c r="DK59" s="260"/>
      <c r="DL59" s="260"/>
      <c r="DM59" s="260"/>
      <c r="DN59" s="260"/>
      <c r="DO59" s="260"/>
      <c r="DP59" s="260"/>
      <c r="DQ59" s="260"/>
      <c r="DR59" s="260"/>
      <c r="DS59" s="260"/>
      <c r="DT59" s="260"/>
      <c r="DU59" s="260"/>
      <c r="DV59" s="260"/>
      <c r="DW59" s="260"/>
      <c r="DX59" s="260"/>
      <c r="DY59" s="260"/>
      <c r="DZ59" s="260"/>
    </row>
    <row r="60" spans="1:130" s="83" customFormat="1" ht="60.75" customHeight="1" thickBot="1" thickTop="1">
      <c r="A60" s="86" t="str">
        <f>'IDENTIFICACION DEL RIESGO'!A59</f>
        <v>CA00115-P</v>
      </c>
      <c r="B60" s="86" t="str">
        <f>'IDENTIFICACION DEL RIESGO'!B59</f>
        <v>GESTION DE SERVICIOS ADMINISTRATIVOS</v>
      </c>
      <c r="C60" s="85" t="str">
        <f>'IDENTIFICACION DEL RIESGO'!D59</f>
        <v>QUE NO SE TOMEN LAS ACCIONES DE MEJORA EN EL CUMPLIMIENTO DEL OBJETIVO DEL PROCESO </v>
      </c>
      <c r="D60" s="106">
        <v>3</v>
      </c>
      <c r="E60" s="106">
        <v>3</v>
      </c>
      <c r="F60" s="106" t="s">
        <v>17</v>
      </c>
      <c r="G60" s="106" t="s">
        <v>97</v>
      </c>
      <c r="H60" s="249" t="str">
        <f t="shared" si="3"/>
        <v>ZONA DE RIESGO ALTA</v>
      </c>
      <c r="I60" s="241" t="str">
        <f t="shared" si="2"/>
        <v>Reducir el Riesgo, Evitar, Compartir o Transferir el Riesgo</v>
      </c>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row>
    <row r="61" spans="1:130" s="83" customFormat="1" ht="61.5" customHeight="1" thickBot="1" thickTop="1">
      <c r="A61" s="86" t="str">
        <f>'IDENTIFICACION DEL RIESGO'!A60</f>
        <v>CI04015-P</v>
      </c>
      <c r="B61" s="86" t="str">
        <f>'IDENTIFICACION DEL RIESGO'!B60</f>
        <v>GESTION DE SERVICIOS ADMINISTRATIVOS (CALI)</v>
      </c>
      <c r="C61" s="85" t="str">
        <f>'IDENTIFICACION DEL RIESGO'!D60</f>
        <v>Demora en los tramites y peticiones de los clientes externos</v>
      </c>
      <c r="D61" s="106">
        <v>3</v>
      </c>
      <c r="E61" s="106">
        <v>3</v>
      </c>
      <c r="F61" s="106" t="s">
        <v>17</v>
      </c>
      <c r="G61" s="106" t="s">
        <v>250</v>
      </c>
      <c r="H61" s="249" t="str">
        <f t="shared" si="3"/>
        <v>ZONA DE RIESGO ALTA</v>
      </c>
      <c r="I61" s="241" t="str">
        <f t="shared" si="2"/>
        <v>Reducir el Riesgo, Evitar, Compartir o Transferir el Riesgo</v>
      </c>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c r="CN61" s="260"/>
      <c r="CO61" s="260"/>
      <c r="CP61" s="260"/>
      <c r="CQ61" s="260"/>
      <c r="CR61" s="260"/>
      <c r="CS61" s="260"/>
      <c r="CT61" s="260"/>
      <c r="CU61" s="260"/>
      <c r="CV61" s="260"/>
      <c r="CW61" s="260"/>
      <c r="CX61" s="260"/>
      <c r="CY61" s="260"/>
      <c r="CZ61" s="260"/>
      <c r="DA61" s="260"/>
      <c r="DB61" s="260"/>
      <c r="DC61" s="260"/>
      <c r="DD61" s="260"/>
      <c r="DE61" s="260"/>
      <c r="DF61" s="260"/>
      <c r="DG61" s="260"/>
      <c r="DH61" s="260"/>
      <c r="DI61" s="260"/>
      <c r="DJ61" s="260"/>
      <c r="DK61" s="260"/>
      <c r="DL61" s="260"/>
      <c r="DM61" s="260"/>
      <c r="DN61" s="260"/>
      <c r="DO61" s="260"/>
      <c r="DP61" s="260"/>
      <c r="DQ61" s="260"/>
      <c r="DR61" s="260"/>
      <c r="DS61" s="260"/>
      <c r="DT61" s="260"/>
      <c r="DU61" s="260"/>
      <c r="DV61" s="260"/>
      <c r="DW61" s="260"/>
      <c r="DX61" s="260"/>
      <c r="DY61" s="260"/>
      <c r="DZ61" s="260"/>
    </row>
    <row r="62" spans="1:130" s="83" customFormat="1" ht="61.5" customHeight="1" thickBot="1" thickTop="1">
      <c r="A62" s="86" t="str">
        <f>'IDENTIFICACION DEL RIESGO'!A61</f>
        <v>CI03915-P</v>
      </c>
      <c r="B62" s="86" t="str">
        <f>'IDENTIFICACION DEL RIESGO'!B61</f>
        <v>GESTION DE SERVICIOS ADMINISTRATIVOS (BUENAVENTURA) </v>
      </c>
      <c r="C62" s="85" t="str">
        <f>'IDENTIFICACION DEL RIESGO'!D61</f>
        <v>PERDIDA DE INFORMACION, MANO DE OBRA, DAÑOS EN LOS EQUIPOS ELECTRICOS EN LA OFICINA DE BUENAVENTURA</v>
      </c>
      <c r="D62" s="106">
        <v>3</v>
      </c>
      <c r="E62" s="106">
        <v>2</v>
      </c>
      <c r="F62" s="106" t="s">
        <v>16</v>
      </c>
      <c r="G62" s="106" t="s">
        <v>238</v>
      </c>
      <c r="H62" s="249" t="str">
        <f t="shared" si="3"/>
        <v>ZONA DE RIESGO MODERADA</v>
      </c>
      <c r="I62" s="241" t="str">
        <f aca="true" t="shared" si="4" ref="I62:I72">IF(F62="B",$J$2,IF(F62="M",$K$2,IF(F62="A",$L$2,IF(F62="E",$M$2,"0"))))</f>
        <v>Asumir el Riesgo, Reducir el Riesgo</v>
      </c>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O62" s="260"/>
      <c r="CP62" s="260"/>
      <c r="CQ62" s="260"/>
      <c r="CR62" s="260"/>
      <c r="CS62" s="260"/>
      <c r="CT62" s="260"/>
      <c r="CU62" s="260"/>
      <c r="CV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0"/>
      <c r="DU62" s="260"/>
      <c r="DV62" s="260"/>
      <c r="DW62" s="260"/>
      <c r="DX62" s="260"/>
      <c r="DY62" s="260"/>
      <c r="DZ62" s="260"/>
    </row>
    <row r="63" spans="1:130" s="83" customFormat="1" ht="60.75" customHeight="1" thickBot="1" thickTop="1">
      <c r="A63" s="86" t="str">
        <f>'IDENTIFICACION DEL RIESGO'!A62</f>
        <v>CI00216-P</v>
      </c>
      <c r="B63" s="86" t="str">
        <f>'IDENTIFICACION DEL RIESGO'!B62</f>
        <v>GESTION DE SERVICIOS ADMINISTRATIVOS</v>
      </c>
      <c r="C63" s="85" t="str">
        <f>'IDENTIFICACION DEL RIESGO'!D62</f>
        <v>POSIBLES FALTANTES DE RECURSOS POR NO LEGALIZACIÓN EN TERMINOS DE OORTUNIDAD DE LOS RECIBOS PROVISIONALES </v>
      </c>
      <c r="D63" s="106">
        <v>3</v>
      </c>
      <c r="E63" s="106">
        <v>2</v>
      </c>
      <c r="F63" s="106" t="s">
        <v>16</v>
      </c>
      <c r="G63" s="106"/>
      <c r="H63" s="249" t="str">
        <f t="shared" si="3"/>
        <v>ZONA DE RIESGO MODERADA</v>
      </c>
      <c r="I63" s="241" t="str">
        <f t="shared" si="4"/>
        <v>Asumir el Riesgo, Reducir el Riesgo</v>
      </c>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c r="CN63" s="260"/>
      <c r="CO63" s="260"/>
      <c r="CP63" s="260"/>
      <c r="CQ63" s="260"/>
      <c r="CR63" s="260"/>
      <c r="CS63" s="260"/>
      <c r="CT63" s="260"/>
      <c r="CU63" s="260"/>
      <c r="CV63" s="260"/>
      <c r="CW63" s="260"/>
      <c r="CX63" s="260"/>
      <c r="CY63" s="260"/>
      <c r="CZ63" s="260"/>
      <c r="DA63" s="260"/>
      <c r="DB63" s="260"/>
      <c r="DC63" s="260"/>
      <c r="DD63" s="260"/>
      <c r="DE63" s="260"/>
      <c r="DF63" s="260"/>
      <c r="DG63" s="260"/>
      <c r="DH63" s="260"/>
      <c r="DI63" s="260"/>
      <c r="DJ63" s="260"/>
      <c r="DK63" s="260"/>
      <c r="DL63" s="260"/>
      <c r="DM63" s="260"/>
      <c r="DN63" s="260"/>
      <c r="DO63" s="260"/>
      <c r="DP63" s="260"/>
      <c r="DQ63" s="260"/>
      <c r="DR63" s="260"/>
      <c r="DS63" s="260"/>
      <c r="DT63" s="260"/>
      <c r="DU63" s="260"/>
      <c r="DV63" s="260"/>
      <c r="DW63" s="260"/>
      <c r="DX63" s="260"/>
      <c r="DY63" s="260"/>
      <c r="DZ63" s="260"/>
    </row>
    <row r="64" spans="1:130" s="83" customFormat="1" ht="60.75" customHeight="1" thickBot="1" thickTop="1">
      <c r="A64" s="86" t="str">
        <f>'IDENTIFICACION DEL RIESGO'!A63</f>
        <v>CA01717-P</v>
      </c>
      <c r="B64" s="86" t="str">
        <f>'IDENTIFICACION DEL RIESGO'!B63</f>
        <v>GESTION DE SERVICIOS ADMINISTRATIVOS</v>
      </c>
      <c r="C64" s="85" t="str">
        <f>'IDENTIFICACION DEL RIESGO'!D63</f>
        <v>QUE NO EXISTA UNA OPERACIÓN EFICAZ, EFICIENTE Y EFECTIVA DEL SISTEMA DE GESTIÓN DE CALIDAD. </v>
      </c>
      <c r="D64" s="106">
        <v>3</v>
      </c>
      <c r="E64" s="106">
        <v>2</v>
      </c>
      <c r="F64" s="106" t="s">
        <v>16</v>
      </c>
      <c r="G64" s="106" t="s">
        <v>238</v>
      </c>
      <c r="H64" s="249" t="str">
        <f t="shared" si="3"/>
        <v>ZONA DE RIESGO MODERADA</v>
      </c>
      <c r="I64" s="241" t="str">
        <f t="shared" si="4"/>
        <v>Asumir el Riesgo, Reducir el Riesgo</v>
      </c>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0"/>
      <c r="CE64" s="260"/>
      <c r="CF64" s="260"/>
      <c r="CG64" s="260"/>
      <c r="CH64" s="260"/>
      <c r="CI64" s="260"/>
      <c r="CJ64" s="260"/>
      <c r="CK64" s="260"/>
      <c r="CL64" s="260"/>
      <c r="CM64" s="260"/>
      <c r="CN64" s="260"/>
      <c r="CO64" s="260"/>
      <c r="CP64" s="260"/>
      <c r="CQ64" s="260"/>
      <c r="CR64" s="260"/>
      <c r="CS64" s="260"/>
      <c r="CT64" s="260"/>
      <c r="CU64" s="260"/>
      <c r="CV64" s="260"/>
      <c r="CW64" s="260"/>
      <c r="CX64" s="260"/>
      <c r="CY64" s="260"/>
      <c r="CZ64" s="260"/>
      <c r="DA64" s="260"/>
      <c r="DB64" s="260"/>
      <c r="DC64" s="260"/>
      <c r="DD64" s="260"/>
      <c r="DE64" s="260"/>
      <c r="DF64" s="260"/>
      <c r="DG64" s="260"/>
      <c r="DH64" s="260"/>
      <c r="DI64" s="260"/>
      <c r="DJ64" s="260"/>
      <c r="DK64" s="260"/>
      <c r="DL64" s="260"/>
      <c r="DM64" s="260"/>
      <c r="DN64" s="260"/>
      <c r="DO64" s="260"/>
      <c r="DP64" s="260"/>
      <c r="DQ64" s="260"/>
      <c r="DR64" s="260"/>
      <c r="DS64" s="260"/>
      <c r="DT64" s="260"/>
      <c r="DU64" s="260"/>
      <c r="DV64" s="260"/>
      <c r="DW64" s="260"/>
      <c r="DX64" s="260"/>
      <c r="DY64" s="260"/>
      <c r="DZ64" s="260"/>
    </row>
    <row r="65" spans="1:130" s="157" customFormat="1" ht="60.75" customHeight="1" thickBot="1" thickTop="1">
      <c r="A65" s="51" t="str">
        <f>'IDENTIFICACION DEL RIESGO'!A64</f>
        <v>CA00915-P</v>
      </c>
      <c r="B65" s="51" t="str">
        <f>'IDENTIFICACION DEL RIESGO'!B64</f>
        <v>GESTION DE BIENES TRANSFERIDOS</v>
      </c>
      <c r="C65" s="52" t="str">
        <f>'IDENTIFICACION DEL RIESGO'!D64</f>
        <v>POSIBLE INCUMPLIMIENTO DE LA NORMATIVIDAD NTCGP 1000:2009 NUMERAL 4,2,4 (CONTROL DE REGISTROS) </v>
      </c>
      <c r="D65" s="186">
        <v>3</v>
      </c>
      <c r="E65" s="186">
        <v>3</v>
      </c>
      <c r="F65" s="186" t="s">
        <v>17</v>
      </c>
      <c r="G65" s="186" t="s">
        <v>96</v>
      </c>
      <c r="H65" s="252" t="str">
        <f t="shared" si="3"/>
        <v>ZONA DE RIESGO ALTA</v>
      </c>
      <c r="I65" s="244" t="str">
        <f t="shared" si="4"/>
        <v>Reducir el Riesgo, Evitar, Compartir o Transferir el Riesgo</v>
      </c>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S65" s="260"/>
      <c r="CT65" s="260"/>
      <c r="CU65" s="260"/>
      <c r="CV65" s="260"/>
      <c r="CW65" s="260"/>
      <c r="CX65" s="260"/>
      <c r="CY65" s="260"/>
      <c r="CZ65" s="260"/>
      <c r="DA65" s="260"/>
      <c r="DB65" s="260"/>
      <c r="DC65" s="260"/>
      <c r="DD65" s="260"/>
      <c r="DE65" s="260"/>
      <c r="DF65" s="260"/>
      <c r="DG65" s="260"/>
      <c r="DH65" s="260"/>
      <c r="DI65" s="260"/>
      <c r="DJ65" s="260"/>
      <c r="DK65" s="260"/>
      <c r="DL65" s="260"/>
      <c r="DM65" s="260"/>
      <c r="DN65" s="260"/>
      <c r="DO65" s="260"/>
      <c r="DP65" s="260"/>
      <c r="DQ65" s="260"/>
      <c r="DR65" s="260"/>
      <c r="DS65" s="260"/>
      <c r="DT65" s="260"/>
      <c r="DU65" s="260"/>
      <c r="DV65" s="260"/>
      <c r="DW65" s="260"/>
      <c r="DX65" s="260"/>
      <c r="DY65" s="260"/>
      <c r="DZ65" s="260"/>
    </row>
    <row r="66" spans="1:130" s="157" customFormat="1" ht="60.75" customHeight="1" thickBot="1" thickTop="1">
      <c r="A66" s="51" t="str">
        <f>'IDENTIFICACION DEL RIESGO'!A65</f>
        <v>CA01015-P</v>
      </c>
      <c r="B66" s="51" t="str">
        <f>'IDENTIFICACION DEL RIESGO'!B65</f>
        <v>GESTION DE BIENES TRANSFERIDOS</v>
      </c>
      <c r="C66" s="52" t="str">
        <f>'IDENTIFICACION DEL RIESGO'!D65</f>
        <v>POSIBLE INCUMPLIMIENTO DE LA NORMATIVIDAD NTCGP 1000: 2009 4,2,3 (CONTROL DE DOCUMENTOS) </v>
      </c>
      <c r="D66" s="186">
        <v>3</v>
      </c>
      <c r="E66" s="186">
        <v>3</v>
      </c>
      <c r="F66" s="186" t="s">
        <v>17</v>
      </c>
      <c r="G66" s="186" t="s">
        <v>96</v>
      </c>
      <c r="H66" s="252" t="str">
        <f t="shared" si="3"/>
        <v>ZONA DE RIESGO ALTA</v>
      </c>
      <c r="I66" s="244" t="str">
        <f t="shared" si="4"/>
        <v>Reducir el Riesgo, Evitar, Compartir o Transferir el Riesgo</v>
      </c>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c r="CC66" s="260"/>
      <c r="CD66" s="260"/>
      <c r="CE66" s="260"/>
      <c r="CF66" s="260"/>
      <c r="CG66" s="260"/>
      <c r="CH66" s="260"/>
      <c r="CI66" s="260"/>
      <c r="CJ66" s="260"/>
      <c r="CK66" s="260"/>
      <c r="CL66" s="260"/>
      <c r="CM66" s="260"/>
      <c r="CN66" s="260"/>
      <c r="CO66" s="260"/>
      <c r="CP66" s="260"/>
      <c r="CQ66" s="260"/>
      <c r="CR66" s="260"/>
      <c r="CS66" s="260"/>
      <c r="CT66" s="260"/>
      <c r="CU66" s="260"/>
      <c r="CV66" s="260"/>
      <c r="CW66" s="260"/>
      <c r="CX66" s="260"/>
      <c r="CY66" s="260"/>
      <c r="CZ66" s="260"/>
      <c r="DA66" s="260"/>
      <c r="DB66" s="260"/>
      <c r="DC66" s="260"/>
      <c r="DD66" s="260"/>
      <c r="DE66" s="260"/>
      <c r="DF66" s="260"/>
      <c r="DG66" s="260"/>
      <c r="DH66" s="260"/>
      <c r="DI66" s="260"/>
      <c r="DJ66" s="260"/>
      <c r="DK66" s="260"/>
      <c r="DL66" s="260"/>
      <c r="DM66" s="260"/>
      <c r="DN66" s="260"/>
      <c r="DO66" s="260"/>
      <c r="DP66" s="260"/>
      <c r="DQ66" s="260"/>
      <c r="DR66" s="260"/>
      <c r="DS66" s="260"/>
      <c r="DT66" s="260"/>
      <c r="DU66" s="260"/>
      <c r="DV66" s="260"/>
      <c r="DW66" s="260"/>
      <c r="DX66" s="260"/>
      <c r="DY66" s="260"/>
      <c r="DZ66" s="260"/>
    </row>
    <row r="67" spans="1:130" s="157" customFormat="1" ht="60.75" customHeight="1" thickBot="1" thickTop="1">
      <c r="A67" s="51" t="str">
        <f>'IDENTIFICACION DEL RIESGO'!A66</f>
        <v>CA01315-P</v>
      </c>
      <c r="B67" s="51" t="str">
        <f>'IDENTIFICACION DEL RIESGO'!B66</f>
        <v>GESTION DE BIENES TRANSFERIDOS</v>
      </c>
      <c r="C67" s="52" t="str">
        <f>'IDENTIFICACION DEL RIESGO'!D66</f>
        <v>QUE NO SE TOMEN LAS ACCIONES DE MEJORA EN EL CUMPLIMIENTO DEL OBJETIVO DEL PROCESO </v>
      </c>
      <c r="D67" s="186">
        <v>3</v>
      </c>
      <c r="E67" s="186">
        <v>2</v>
      </c>
      <c r="F67" s="186" t="s">
        <v>16</v>
      </c>
      <c r="G67" s="186" t="s">
        <v>97</v>
      </c>
      <c r="H67" s="252" t="str">
        <f t="shared" si="3"/>
        <v>ZONA DE RIESGO MODERADA</v>
      </c>
      <c r="I67" s="244" t="str">
        <f t="shared" si="4"/>
        <v>Asumir el Riesgo, Reducir el Riesgo</v>
      </c>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c r="CO67" s="260"/>
      <c r="CP67" s="260"/>
      <c r="CQ67" s="260"/>
      <c r="CR67" s="260"/>
      <c r="CS67" s="260"/>
      <c r="CT67" s="260"/>
      <c r="CU67" s="260"/>
      <c r="CV67" s="260"/>
      <c r="CW67" s="260"/>
      <c r="CX67" s="260"/>
      <c r="CY67" s="260"/>
      <c r="CZ67" s="260"/>
      <c r="DA67" s="260"/>
      <c r="DB67" s="260"/>
      <c r="DC67" s="260"/>
      <c r="DD67" s="260"/>
      <c r="DE67" s="260"/>
      <c r="DF67" s="260"/>
      <c r="DG67" s="260"/>
      <c r="DH67" s="260"/>
      <c r="DI67" s="260"/>
      <c r="DJ67" s="260"/>
      <c r="DK67" s="260"/>
      <c r="DL67" s="260"/>
      <c r="DM67" s="260"/>
      <c r="DN67" s="260"/>
      <c r="DO67" s="260"/>
      <c r="DP67" s="260"/>
      <c r="DQ67" s="260"/>
      <c r="DR67" s="260"/>
      <c r="DS67" s="260"/>
      <c r="DT67" s="260"/>
      <c r="DU67" s="260"/>
      <c r="DV67" s="260"/>
      <c r="DW67" s="260"/>
      <c r="DX67" s="260"/>
      <c r="DY67" s="260"/>
      <c r="DZ67" s="260"/>
    </row>
    <row r="68" spans="1:130" s="157" customFormat="1" ht="60.75" customHeight="1" thickBot="1" thickTop="1">
      <c r="A68" s="51" t="str">
        <f>'IDENTIFICACION DEL RIESGO'!A67</f>
        <v>CA01817-P</v>
      </c>
      <c r="B68" s="51" t="str">
        <f>'IDENTIFICACION DEL RIESGO'!B67</f>
        <v>GESTION DE BIENES TRANSFERIDOS</v>
      </c>
      <c r="C68" s="52" t="str">
        <f>'IDENTIFICACION DEL RIESGO'!D67</f>
        <v>QUE NO SE DE UN CORRECTO FUNCIONAMIENTO DEL SISTEMA DE GESTIÓN </v>
      </c>
      <c r="D68" s="186">
        <v>3</v>
      </c>
      <c r="E68" s="186">
        <v>3</v>
      </c>
      <c r="F68" s="186" t="s">
        <v>17</v>
      </c>
      <c r="G68" s="186"/>
      <c r="H68" s="252" t="str">
        <f t="shared" si="3"/>
        <v>ZONA DE RIESGO ALTA</v>
      </c>
      <c r="I68" s="244" t="str">
        <f t="shared" si="4"/>
        <v>Reducir el Riesgo, Evitar, Compartir o Transferir el Riesgo</v>
      </c>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row>
    <row r="69" spans="1:130" s="206" customFormat="1" ht="60.75" customHeight="1" thickBot="1" thickTop="1">
      <c r="A69" s="207" t="str">
        <f>'IDENTIFICACION DEL RIESGO'!A68</f>
        <v>CI02117-P</v>
      </c>
      <c r="B69" s="207" t="str">
        <f>'IDENTIFICACION DEL RIESGO'!B68</f>
        <v>GESTION DE PRESTACIONES ECONOMICAS</v>
      </c>
      <c r="C69" s="232" t="str">
        <f>'IDENTIFICACION DEL RIESGO'!D68</f>
        <v>QUE NO SE ESTABLEZCAN LOS RIESGOS INHERENTES AL PROCESO </v>
      </c>
      <c r="D69" s="208">
        <v>3</v>
      </c>
      <c r="E69" s="208">
        <v>2</v>
      </c>
      <c r="F69" s="208" t="s">
        <v>610</v>
      </c>
      <c r="G69" s="208" t="s">
        <v>611</v>
      </c>
      <c r="H69" s="253" t="str">
        <f t="shared" si="3"/>
        <v>ZONA DE RIESGO MODERADA</v>
      </c>
      <c r="I69" s="236" t="str">
        <f t="shared" si="4"/>
        <v>Asumir el Riesgo, Reducir el Riesgo</v>
      </c>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c r="CN69" s="260"/>
      <c r="CO69" s="260"/>
      <c r="CP69" s="260"/>
      <c r="CQ69" s="260"/>
      <c r="CR69" s="260"/>
      <c r="CS69" s="260"/>
      <c r="CT69" s="260"/>
      <c r="CU69" s="260"/>
      <c r="CV69" s="260"/>
      <c r="CW69" s="260"/>
      <c r="CX69" s="260"/>
      <c r="CY69" s="260"/>
      <c r="CZ69" s="260"/>
      <c r="DA69" s="260"/>
      <c r="DB69" s="260"/>
      <c r="DC69" s="260"/>
      <c r="DD69" s="260"/>
      <c r="DE69" s="260"/>
      <c r="DF69" s="260"/>
      <c r="DG69" s="260"/>
      <c r="DH69" s="260"/>
      <c r="DI69" s="260"/>
      <c r="DJ69" s="260"/>
      <c r="DK69" s="260"/>
      <c r="DL69" s="260"/>
      <c r="DM69" s="260"/>
      <c r="DN69" s="260"/>
      <c r="DO69" s="260"/>
      <c r="DP69" s="260"/>
      <c r="DQ69" s="260"/>
      <c r="DR69" s="260"/>
      <c r="DS69" s="260"/>
      <c r="DT69" s="260"/>
      <c r="DU69" s="260"/>
      <c r="DV69" s="260"/>
      <c r="DW69" s="260"/>
      <c r="DX69" s="260"/>
      <c r="DY69" s="260"/>
      <c r="DZ69" s="260"/>
    </row>
    <row r="70" spans="1:130" s="34" customFormat="1" ht="73.5" customHeight="1" thickBot="1" thickTop="1">
      <c r="A70" s="36" t="str">
        <f>'IDENTIFICACION DEL RIESGO'!A69</f>
        <v>CI00517-P</v>
      </c>
      <c r="B70" s="36" t="str">
        <f>'IDENTIFICACION DEL RIESGO'!B69</f>
        <v>ASISTENCIA JURIDICA </v>
      </c>
      <c r="C70" s="30" t="str">
        <f>'IDENTIFICACION DEL RIESGO'!D69</f>
        <v>POSIBLE INCUMPLIMIENTO DEL SISTEMA DE GESTIÓN DE CALIDAD  Y DE LA MEJORA CONTINUA DEL PROCESO ASISTENCIA JURIDICA </v>
      </c>
      <c r="D70" s="231">
        <v>3</v>
      </c>
      <c r="E70" s="231">
        <v>2</v>
      </c>
      <c r="F70" s="231" t="s">
        <v>16</v>
      </c>
      <c r="G70" s="231"/>
      <c r="H70" s="254" t="str">
        <f t="shared" si="3"/>
        <v>ZONA DE RIESGO MODERADA</v>
      </c>
      <c r="I70" s="239" t="str">
        <f t="shared" si="4"/>
        <v>Asumir el Riesgo, Reducir el Riesgo</v>
      </c>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c r="DL70" s="260"/>
      <c r="DM70" s="260"/>
      <c r="DN70" s="260"/>
      <c r="DO70" s="260"/>
      <c r="DP70" s="260"/>
      <c r="DQ70" s="260"/>
      <c r="DR70" s="260"/>
      <c r="DS70" s="260"/>
      <c r="DT70" s="260"/>
      <c r="DU70" s="260"/>
      <c r="DV70" s="260"/>
      <c r="DW70" s="260"/>
      <c r="DX70" s="260"/>
      <c r="DY70" s="260"/>
      <c r="DZ70" s="260"/>
    </row>
    <row r="71" spans="1:130" s="34" customFormat="1" ht="87.75" customHeight="1" thickBot="1" thickTop="1">
      <c r="A71" s="36" t="str">
        <f>'IDENTIFICACION DEL RIESGO'!A70</f>
        <v>CI00617-P</v>
      </c>
      <c r="B71" s="36" t="str">
        <f>'IDENTIFICACION DEL RIESGO'!B70</f>
        <v>ASISTENCIA JURIDICA </v>
      </c>
      <c r="C71" s="30" t="str">
        <f>'IDENTIFICACION DEL RIESGO'!D70</f>
        <v>DESACTUALIZACIÓN DE LA MATRIZ PRIMARIA Y SECUNDARIA, DE LA FICHA DE CARACTERIZACIÓN Y NORMOGRAMA DEL PROCESO </v>
      </c>
      <c r="D71" s="231">
        <v>1</v>
      </c>
      <c r="E71" s="231">
        <v>2</v>
      </c>
      <c r="F71" s="231" t="s">
        <v>15</v>
      </c>
      <c r="G71" s="231" t="s">
        <v>190</v>
      </c>
      <c r="H71" s="254" t="str">
        <f t="shared" si="3"/>
        <v>ZONA DE RIESGO BAJA</v>
      </c>
      <c r="I71" s="239" t="str">
        <f t="shared" si="4"/>
        <v>Asumir el Riesgo</v>
      </c>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0"/>
      <c r="DF71" s="260"/>
      <c r="DG71" s="260"/>
      <c r="DH71" s="260"/>
      <c r="DI71" s="260"/>
      <c r="DJ71" s="260"/>
      <c r="DK71" s="260"/>
      <c r="DL71" s="260"/>
      <c r="DM71" s="260"/>
      <c r="DN71" s="260"/>
      <c r="DO71" s="260"/>
      <c r="DP71" s="260"/>
      <c r="DQ71" s="260"/>
      <c r="DR71" s="260"/>
      <c r="DS71" s="260"/>
      <c r="DT71" s="260"/>
      <c r="DU71" s="260"/>
      <c r="DV71" s="260"/>
      <c r="DW71" s="260"/>
      <c r="DX71" s="260"/>
      <c r="DY71" s="260"/>
      <c r="DZ71" s="260"/>
    </row>
    <row r="72" spans="1:130" s="34" customFormat="1" ht="108.75" customHeight="1" thickBot="1" thickTop="1">
      <c r="A72" s="36" t="str">
        <f>'IDENTIFICACION DEL RIESGO'!A71</f>
        <v>CI00717-P</v>
      </c>
      <c r="B72" s="36" t="str">
        <f>'IDENTIFICACION DEL RIESGO'!B71</f>
        <v>ASISTENCIA JURIDICA </v>
      </c>
      <c r="C72" s="30" t="str">
        <f>'IDENTIFICACION DEL RIESGO'!D71</f>
        <v>QUE NO SE PUEDA VERIFICAR LAS EVIDENCIAS EN LA AUDITORIA POR PARTE DE LA OFICINA DE  CONTROL INTRERNO Y CONLLEVE A UNA NO CONFORMIDAD DEL PROCESO ASISTENCIA JURIDICA </v>
      </c>
      <c r="D72" s="231">
        <v>3</v>
      </c>
      <c r="E72" s="231">
        <v>3</v>
      </c>
      <c r="F72" s="231" t="s">
        <v>17</v>
      </c>
      <c r="G72" s="231"/>
      <c r="H72" s="254" t="str">
        <f t="shared" si="3"/>
        <v>ZONA DE RIESGO ALTA</v>
      </c>
      <c r="I72" s="239" t="str">
        <f t="shared" si="4"/>
        <v>Reducir el Riesgo, Evitar, Compartir o Transferir el Riesgo</v>
      </c>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c r="BZ72" s="260"/>
      <c r="CA72" s="260"/>
      <c r="CB72" s="260"/>
      <c r="CC72" s="260"/>
      <c r="CD72" s="260"/>
      <c r="CE72" s="260"/>
      <c r="CF72" s="260"/>
      <c r="CG72" s="260"/>
      <c r="CH72" s="26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0"/>
      <c r="DF72" s="260"/>
      <c r="DG72" s="260"/>
      <c r="DH72" s="260"/>
      <c r="DI72" s="260"/>
      <c r="DJ72" s="260"/>
      <c r="DK72" s="260"/>
      <c r="DL72" s="260"/>
      <c r="DM72" s="260"/>
      <c r="DN72" s="260"/>
      <c r="DO72" s="260"/>
      <c r="DP72" s="260"/>
      <c r="DQ72" s="260"/>
      <c r="DR72" s="260"/>
      <c r="DS72" s="260"/>
      <c r="DT72" s="260"/>
      <c r="DU72" s="260"/>
      <c r="DV72" s="260"/>
      <c r="DW72" s="260"/>
      <c r="DX72" s="260"/>
      <c r="DY72" s="260"/>
      <c r="DZ72" s="260"/>
    </row>
    <row r="73" ht="13.5" thickTop="1"/>
  </sheetData>
  <sheetProtection/>
  <mergeCells count="14">
    <mergeCell ref="A1:B4"/>
    <mergeCell ref="A6:A7"/>
    <mergeCell ref="B6:B7"/>
    <mergeCell ref="C6:C7"/>
    <mergeCell ref="D6:E6"/>
    <mergeCell ref="G6:G7"/>
    <mergeCell ref="H6:H7"/>
    <mergeCell ref="I6:I7"/>
    <mergeCell ref="C1:G1"/>
    <mergeCell ref="H1:I3"/>
    <mergeCell ref="C2:G3"/>
    <mergeCell ref="C4:D4"/>
    <mergeCell ref="E4:G4"/>
    <mergeCell ref="H4:I4"/>
  </mergeCells>
  <conditionalFormatting sqref="H70:I72 H8:I33 H69 H36:I68">
    <cfRule type="containsText" priority="859" dxfId="2" operator="containsText" stopIfTrue="1" text="Zona de Riesgo Extrema">
      <formula>NOT(ISERROR(SEARCH("Zona de Riesgo Extrema",H8)))</formula>
    </cfRule>
    <cfRule type="containsText" priority="860" dxfId="7" operator="containsText" stopIfTrue="1" text="Zona de Riesgo Baja">
      <formula>NOT(ISERROR(SEARCH("Zona de Riesgo Baja",H8)))</formula>
    </cfRule>
    <cfRule type="containsText" priority="861" dxfId="4" operator="containsText" stopIfTrue="1" text="Zona de Riesgo Alta">
      <formula>NOT(ISERROR(SEARCH("Zona de Riesgo Alta",H8)))</formula>
    </cfRule>
    <cfRule type="containsText" priority="862" dxfId="0" operator="containsText" stopIfTrue="1" text="Zona de Riesgo Moderada">
      <formula>NOT(ISERROR(SEARCH("Zona de Riesgo Moderada",H8)))</formula>
    </cfRule>
    <cfRule type="colorScale" priority="863" dxfId="12">
      <colorScale>
        <cfvo type="min" val="0"/>
        <cfvo type="percentile" val="50"/>
        <cfvo type="max"/>
        <color rgb="FFF8696B"/>
        <color rgb="FFFFEB84"/>
        <color rgb="FF63BE7B"/>
      </colorScale>
    </cfRule>
    <cfRule type="containsText" priority="864" dxfId="12" operator="containsText" stopIfTrue="1" text="zona de riesgo alta">
      <formula>NOT(ISERROR(SEARCH("zona de riesgo alta",H8)))</formula>
    </cfRule>
  </conditionalFormatting>
  <conditionalFormatting sqref="H34:I35">
    <cfRule type="containsText" priority="865" dxfId="2" operator="containsText" stopIfTrue="1" text="Zona de Riesgo Extrema">
      <formula>NOT(ISERROR(SEARCH("Zona de Riesgo Extrema",H34)))</formula>
    </cfRule>
    <cfRule type="containsText" priority="866" dxfId="7" operator="containsText" stopIfTrue="1" text="Zona de Riesgo Baja">
      <formula>NOT(ISERROR(SEARCH("Zona de Riesgo Baja",H34)))</formula>
    </cfRule>
    <cfRule type="containsText" priority="867" dxfId="4" operator="containsText" stopIfTrue="1" text="Zona de Riesgo Alta">
      <formula>NOT(ISERROR(SEARCH("Zona de Riesgo Alta",H34)))</formula>
    </cfRule>
    <cfRule type="containsText" priority="868" dxfId="0" operator="containsText" stopIfTrue="1" text="Zona de Riesgo Moderada">
      <formula>NOT(ISERROR(SEARCH("Zona de Riesgo Moderada",H34)))</formula>
    </cfRule>
    <cfRule type="colorScale" priority="869" dxfId="12">
      <colorScale>
        <cfvo type="min" val="0"/>
        <cfvo type="percentile" val="50"/>
        <cfvo type="max"/>
        <color rgb="FFF8696B"/>
        <color rgb="FFFFEB84"/>
        <color rgb="FF63BE7B"/>
      </colorScale>
    </cfRule>
    <cfRule type="containsText" priority="870" dxfId="12" operator="containsText" stopIfTrue="1" text="zona de riesgo alta">
      <formula>NOT(ISERROR(SEARCH("zona de riesgo alta",H34)))</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73"/>
  <sheetViews>
    <sheetView zoomScalePageLayoutView="0" workbookViewId="0" topLeftCell="A1">
      <pane ySplit="7" topLeftCell="A24" activePane="bottomLeft" state="frozen"/>
      <selection pane="topLeft" activeCell="A1" sqref="A1"/>
      <selection pane="bottomLeft" activeCell="C27" sqref="C27"/>
    </sheetView>
  </sheetViews>
  <sheetFormatPr defaultColWidth="11.421875" defaultRowHeight="12.75"/>
  <cols>
    <col min="1" max="1" width="24.421875" style="17"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260" customWidth="1"/>
  </cols>
  <sheetData>
    <row r="1" spans="1:17" ht="42" customHeight="1" thickBot="1" thickTop="1">
      <c r="A1" s="493" t="s">
        <v>208</v>
      </c>
      <c r="B1" s="495"/>
      <c r="C1" s="504"/>
      <c r="D1" s="505" t="s">
        <v>0</v>
      </c>
      <c r="E1" s="505"/>
      <c r="F1" s="505"/>
      <c r="G1" s="505"/>
      <c r="H1" s="505"/>
      <c r="I1" s="505"/>
      <c r="J1" s="505"/>
      <c r="K1" s="23"/>
      <c r="L1" s="506"/>
      <c r="M1" s="507"/>
      <c r="N1" s="7" t="s">
        <v>210</v>
      </c>
      <c r="O1" s="22" t="s">
        <v>211</v>
      </c>
      <c r="P1" s="22" t="s">
        <v>212</v>
      </c>
      <c r="Q1" s="26" t="s">
        <v>213</v>
      </c>
    </row>
    <row r="2" spans="1:17" ht="42.75" customHeight="1" thickBot="1" thickTop="1">
      <c r="A2" s="495"/>
      <c r="B2" s="495"/>
      <c r="C2" s="504"/>
      <c r="D2" s="505"/>
      <c r="E2" s="505"/>
      <c r="F2" s="505"/>
      <c r="G2" s="505"/>
      <c r="H2" s="505"/>
      <c r="I2" s="505"/>
      <c r="J2" s="505"/>
      <c r="K2" s="24"/>
      <c r="L2" s="508"/>
      <c r="M2" s="509"/>
      <c r="N2" s="7" t="s">
        <v>160</v>
      </c>
      <c r="O2" s="22" t="s">
        <v>106</v>
      </c>
      <c r="P2" s="22" t="s">
        <v>105</v>
      </c>
      <c r="Q2" s="22" t="s">
        <v>105</v>
      </c>
    </row>
    <row r="3" spans="1:13" ht="24" customHeight="1" thickBot="1" thickTop="1">
      <c r="A3" s="495"/>
      <c r="B3" s="495"/>
      <c r="C3" s="504"/>
      <c r="D3" s="512" t="s">
        <v>39</v>
      </c>
      <c r="E3" s="512"/>
      <c r="F3" s="512"/>
      <c r="G3" s="512"/>
      <c r="H3" s="512"/>
      <c r="I3" s="512"/>
      <c r="J3" s="512"/>
      <c r="K3" s="25"/>
      <c r="L3" s="510"/>
      <c r="M3" s="511"/>
    </row>
    <row r="4" spans="1:13" ht="14.25" hidden="1" thickBot="1" thickTop="1">
      <c r="A4" s="495"/>
      <c r="B4" s="495"/>
      <c r="C4" s="504"/>
      <c r="D4" s="513" t="s">
        <v>40</v>
      </c>
      <c r="E4" s="513"/>
      <c r="F4" s="513"/>
      <c r="G4" s="513"/>
      <c r="H4" s="513" t="s">
        <v>41</v>
      </c>
      <c r="I4" s="513"/>
      <c r="J4" s="513"/>
      <c r="K4" s="19"/>
      <c r="L4" s="513" t="s">
        <v>6</v>
      </c>
      <c r="M4" s="513"/>
    </row>
    <row r="5" ht="14.25" thickBot="1" thickTop="1"/>
    <row r="6" spans="1:13" ht="14.25" thickBot="1" thickTop="1">
      <c r="A6" s="497" t="s">
        <v>207</v>
      </c>
      <c r="B6" s="497" t="s">
        <v>26</v>
      </c>
      <c r="C6" s="497" t="s">
        <v>28</v>
      </c>
      <c r="D6" s="503" t="s">
        <v>35</v>
      </c>
      <c r="E6" s="503"/>
      <c r="F6" s="20"/>
      <c r="G6" s="497" t="s">
        <v>42</v>
      </c>
      <c r="H6" s="497" t="s">
        <v>43</v>
      </c>
      <c r="I6" s="503" t="s">
        <v>44</v>
      </c>
      <c r="J6" s="503"/>
      <c r="K6" s="20"/>
      <c r="L6" s="497" t="s">
        <v>45</v>
      </c>
      <c r="M6" s="497" t="s">
        <v>46</v>
      </c>
    </row>
    <row r="7" spans="1:13" ht="14.25" thickBot="1" thickTop="1">
      <c r="A7" s="497"/>
      <c r="B7" s="497"/>
      <c r="C7" s="497"/>
      <c r="D7" s="8" t="s">
        <v>7</v>
      </c>
      <c r="E7" s="8" t="s">
        <v>8</v>
      </c>
      <c r="F7" s="18" t="s">
        <v>209</v>
      </c>
      <c r="G7" s="497"/>
      <c r="H7" s="497"/>
      <c r="I7" s="8" t="s">
        <v>7</v>
      </c>
      <c r="J7" s="8" t="s">
        <v>8</v>
      </c>
      <c r="K7" s="18" t="s">
        <v>209</v>
      </c>
      <c r="L7" s="497"/>
      <c r="M7" s="497"/>
    </row>
    <row r="8" spans="1:17" ht="67.5" customHeight="1" thickBot="1" thickTop="1">
      <c r="A8" s="98" t="str">
        <f>'ANALISIS DEL RIESGO'!A8</f>
        <v>CI01813-P</v>
      </c>
      <c r="B8" s="98" t="str">
        <f>'ANALISIS DEL RIESGO'!B8</f>
        <v>DIRECCIONAMIENTO ESTRATÉGICO</v>
      </c>
      <c r="C8" s="98" t="str">
        <f>'ANALISIS DEL RIESGO'!C8</f>
        <v>POSIBLE CONSTRUCCIÓN DE LA DOFA DE MANERA INADECUADA</v>
      </c>
      <c r="D8" s="98">
        <f>'ANALISIS DEL RIESGO'!D8</f>
        <v>5</v>
      </c>
      <c r="E8" s="98">
        <f>'ANALISIS DEL RIESGO'!E8</f>
        <v>2</v>
      </c>
      <c r="F8" s="98" t="s">
        <v>17</v>
      </c>
      <c r="G8" s="98" t="str">
        <f aca="true" t="shared" si="0" ref="G8:G33">IF(F8="B",$N$1,IF(F8="M",$O$1,IF(F8="A",$P$1,IF(F8="E",$Q$1,"0"))))</f>
        <v>ZONA DE RIESGO ALTA</v>
      </c>
      <c r="H8" s="98"/>
      <c r="I8" s="98">
        <v>3</v>
      </c>
      <c r="J8" s="98">
        <v>1</v>
      </c>
      <c r="K8" s="98" t="s">
        <v>15</v>
      </c>
      <c r="L8" s="98" t="str">
        <f aca="true" t="shared" si="1" ref="L8:L33">IF(K8="B",$N$1,IF(K8="M",$O$1,IF(K8="A",$P$1,IF(K8="E",$Q$1,"0"))))</f>
        <v>ZONA DE RIESGO BAJA</v>
      </c>
      <c r="M8" s="98" t="str">
        <f aca="true" t="shared" si="2" ref="M8:M71">IF(K8="B",$N$2,IF(K8="M",$O$2,IF(K8="A",$P$2,IF(K8="E",$Q$2,"0"))))</f>
        <v>Asumir el Riesgo</v>
      </c>
      <c r="N8" s="97"/>
      <c r="O8" s="97"/>
      <c r="P8" s="97"/>
      <c r="Q8" s="97"/>
    </row>
    <row r="9" spans="1:17" ht="54" customHeight="1" thickBot="1" thickTop="1">
      <c r="A9" s="98" t="str">
        <f>'ANALISIS DEL RIESGO'!A9</f>
        <v>CA03614-P</v>
      </c>
      <c r="B9" s="98" t="str">
        <f>'ANALISIS DEL RIESGO'!B9</f>
        <v>DIRECCIONAMIENTO ESTRATÉGICO</v>
      </c>
      <c r="C9" s="98" t="str">
        <f>'ANALISIS DEL RIESGO'!C9</f>
        <v>BRINDAR INFORMACIÓN ERRADA DE LA PLANEACIÓN ESTRATÉGICA A LOS FUNCIONARIOS DE LA ENTIDAD</v>
      </c>
      <c r="D9" s="98">
        <f>'ANALISIS DEL RIESGO'!D9</f>
        <v>5</v>
      </c>
      <c r="E9" s="98">
        <f>'ANALISIS DEL RIESGO'!E9</f>
        <v>2</v>
      </c>
      <c r="F9" s="98" t="s">
        <v>17</v>
      </c>
      <c r="G9" s="98" t="str">
        <f t="shared" si="0"/>
        <v>ZONA DE RIESGO ALTA</v>
      </c>
      <c r="H9" s="98"/>
      <c r="I9" s="98">
        <v>5</v>
      </c>
      <c r="J9" s="98">
        <v>2</v>
      </c>
      <c r="K9" s="98" t="s">
        <v>17</v>
      </c>
      <c r="L9" s="98" t="str">
        <f t="shared" si="1"/>
        <v>ZONA DE RIESGO ALTA</v>
      </c>
      <c r="M9" s="98" t="str">
        <f t="shared" si="2"/>
        <v>Reducir el Riesgo, Evitar, Compartir o Transferir el Riesgo</v>
      </c>
      <c r="N9" s="97"/>
      <c r="O9" s="97"/>
      <c r="P9" s="97"/>
      <c r="Q9" s="97"/>
    </row>
    <row r="10" spans="1:17" ht="47.25" customHeight="1" thickBot="1" thickTop="1">
      <c r="A10" s="98" t="str">
        <f>'ANALISIS DEL RIESGO'!A10</f>
        <v>CA07014-P</v>
      </c>
      <c r="B10" s="98" t="str">
        <f>'ANALISIS DEL RIESGO'!B10</f>
        <v>DIRECCIONAMIENTO ESTRATÉGICO</v>
      </c>
      <c r="C10" s="98" t="str">
        <f>'ANALISIS DEL RIESGO'!C10</f>
        <v>INCUMPLIMIENTO DEL DECRETO 943 DE MAYO DE 2014 REFERENTE A LA ACTUALIZACIÓN DEL MECI</v>
      </c>
      <c r="D10" s="98">
        <f>'ANALISIS DEL RIESGO'!D10</f>
        <v>4</v>
      </c>
      <c r="E10" s="98">
        <f>'ANALISIS DEL RIESGO'!E10</f>
        <v>2</v>
      </c>
      <c r="F10" s="98" t="s">
        <v>17</v>
      </c>
      <c r="G10" s="98" t="str">
        <f t="shared" si="0"/>
        <v>ZONA DE RIESGO ALTA</v>
      </c>
      <c r="H10" s="98"/>
      <c r="I10" s="98">
        <v>4</v>
      </c>
      <c r="J10" s="98">
        <v>2</v>
      </c>
      <c r="K10" s="98" t="s">
        <v>17</v>
      </c>
      <c r="L10" s="98" t="str">
        <f t="shared" si="1"/>
        <v>ZONA DE RIESGO ALTA</v>
      </c>
      <c r="M10" s="98" t="str">
        <f t="shared" si="2"/>
        <v>Reducir el Riesgo, Evitar, Compartir o Transferir el Riesgo</v>
      </c>
      <c r="N10" s="97"/>
      <c r="O10" s="97"/>
      <c r="P10" s="97"/>
      <c r="Q10" s="97"/>
    </row>
    <row r="11" spans="1:17" ht="39.75" thickBot="1" thickTop="1">
      <c r="A11" s="98" t="str">
        <f>'ANALISIS DEL RIESGO'!A11</f>
        <v>CA07114-P</v>
      </c>
      <c r="B11" s="98" t="str">
        <f>'ANALISIS DEL RIESGO'!B11</f>
        <v>DIRECCIONAMIENTO ESTRATÉGICO</v>
      </c>
      <c r="C11" s="98" t="str">
        <f>'ANALISIS DEL RIESGO'!C11</f>
        <v>POSIBLES INCUMPLIMIENTOS REFERENTES A LAS ACTIVIDADES QUE DESARROLLA LA OFICINA</v>
      </c>
      <c r="D11" s="98">
        <f>'ANALISIS DEL RIESGO'!D11</f>
        <v>4</v>
      </c>
      <c r="E11" s="98">
        <f>'ANALISIS DEL RIESGO'!E11</f>
        <v>1</v>
      </c>
      <c r="F11" s="98" t="s">
        <v>16</v>
      </c>
      <c r="G11" s="98" t="str">
        <f t="shared" si="0"/>
        <v>ZONA DE RIESGO MODERADA</v>
      </c>
      <c r="H11" s="98"/>
      <c r="I11" s="98">
        <v>3</v>
      </c>
      <c r="J11" s="98">
        <v>1</v>
      </c>
      <c r="K11" s="98" t="s">
        <v>15</v>
      </c>
      <c r="L11" s="98" t="str">
        <f t="shared" si="1"/>
        <v>ZONA DE RIESGO BAJA</v>
      </c>
      <c r="M11" s="98" t="str">
        <f t="shared" si="2"/>
        <v>Asumir el Riesgo</v>
      </c>
      <c r="N11" s="97"/>
      <c r="O11" s="97"/>
      <c r="P11" s="97"/>
      <c r="Q11" s="97"/>
    </row>
    <row r="12" spans="1:17" ht="67.5" customHeight="1" thickBot="1" thickTop="1">
      <c r="A12" s="98" t="str">
        <f>'ANALISIS DEL RIESGO'!A12</f>
        <v>CI03015-P</v>
      </c>
      <c r="B12" s="98" t="str">
        <f>'ANALISIS DEL RIESGO'!B12</f>
        <v>DIRECCIONAMIENTO ESTRATÉGICO</v>
      </c>
      <c r="C12" s="98" t="str">
        <f>'ANALISIS DEL RIESGO'!C12</f>
        <v>POSIBLE INCUMPLIMIENTO DEL NUMERAL 4,2,2  DE LA NORMA MANUAL DE CALIDAD </v>
      </c>
      <c r="D12" s="98">
        <f>'ANALISIS DEL RIESGO'!D12</f>
        <v>4</v>
      </c>
      <c r="E12" s="98">
        <f>'ANALISIS DEL RIESGO'!E12</f>
        <v>3</v>
      </c>
      <c r="F12" s="98" t="s">
        <v>17</v>
      </c>
      <c r="G12" s="98" t="str">
        <f t="shared" si="0"/>
        <v>ZONA DE RIESGO ALTA</v>
      </c>
      <c r="H12" s="98" t="s">
        <v>247</v>
      </c>
      <c r="I12" s="98">
        <v>2</v>
      </c>
      <c r="J12" s="98">
        <v>3</v>
      </c>
      <c r="K12" s="98" t="s">
        <v>16</v>
      </c>
      <c r="L12" s="98" t="str">
        <f t="shared" si="1"/>
        <v>ZONA DE RIESGO MODERADA</v>
      </c>
      <c r="M12" s="98" t="str">
        <f t="shared" si="2"/>
        <v>Asumir el Riesgo, Reducir el Riesgo</v>
      </c>
      <c r="N12" s="97"/>
      <c r="O12" s="97"/>
      <c r="P12" s="97"/>
      <c r="Q12" s="97"/>
    </row>
    <row r="13" spans="1:17" ht="57" customHeight="1" thickBot="1" thickTop="1">
      <c r="A13" s="98" t="str">
        <f>'ANALISIS DEL RIESGO'!A13</f>
        <v>CI03115-P</v>
      </c>
      <c r="B13" s="98" t="str">
        <f>'ANALISIS DEL RIESGO'!B13</f>
        <v>DIRECCIONAMIENTO ESTRATÉGICO</v>
      </c>
      <c r="C13" s="98" t="str">
        <f>'ANALISIS DEL RIESGO'!C13</f>
        <v>posible contruccion de la Matriz del Plan Anticorrupción y sus componentes no acorde a la metodologia actual </v>
      </c>
      <c r="D13" s="98">
        <f>'ANALISIS DEL RIESGO'!D13</f>
        <v>4</v>
      </c>
      <c r="E13" s="98">
        <f>'ANALISIS DEL RIESGO'!E13</f>
        <v>3</v>
      </c>
      <c r="F13" s="98" t="s">
        <v>17</v>
      </c>
      <c r="G13" s="98" t="str">
        <f t="shared" si="0"/>
        <v>ZONA DE RIESGO ALTA</v>
      </c>
      <c r="H13" s="98"/>
      <c r="I13" s="98">
        <v>3</v>
      </c>
      <c r="J13" s="98">
        <v>2</v>
      </c>
      <c r="K13" s="98" t="s">
        <v>16</v>
      </c>
      <c r="L13" s="98" t="str">
        <f t="shared" si="1"/>
        <v>ZONA DE RIESGO MODERADA</v>
      </c>
      <c r="M13" s="98" t="str">
        <f t="shared" si="2"/>
        <v>Asumir el Riesgo, Reducir el Riesgo</v>
      </c>
      <c r="N13" s="97"/>
      <c r="O13" s="97"/>
      <c r="P13" s="97"/>
      <c r="Q13" s="97"/>
    </row>
    <row r="14" spans="1:17" ht="51" customHeight="1" thickBot="1" thickTop="1">
      <c r="A14" s="98" t="str">
        <f>'ANALISIS DEL RIESGO'!A14</f>
        <v>CA02216-P</v>
      </c>
      <c r="B14" s="98" t="str">
        <f>'ANALISIS DEL RIESGO'!B14</f>
        <v>DIRECCIONAMIENTO ESTRATÉGICO</v>
      </c>
      <c r="C14" s="98" t="str">
        <f>'ANALISIS DEL RIESGO'!C14</f>
        <v>NO CONTAR CON LA DEBIDA OPORTUNIDAD CON LA RESOLUCION PARA UTILIZAR LOS RECURSOS ASIGNADOS EN EL PAC </v>
      </c>
      <c r="D14" s="98">
        <f>'ANALISIS DEL RIESGO'!D14</f>
        <v>3</v>
      </c>
      <c r="E14" s="98">
        <f>'ANALISIS DEL RIESGO'!E14</f>
        <v>3</v>
      </c>
      <c r="F14" s="98" t="s">
        <v>17</v>
      </c>
      <c r="G14" s="98" t="str">
        <f t="shared" si="0"/>
        <v>ZONA DE RIESGO ALTA</v>
      </c>
      <c r="H14" s="98"/>
      <c r="I14" s="98"/>
      <c r="J14" s="98"/>
      <c r="K14" s="98"/>
      <c r="L14" s="98"/>
      <c r="M14" s="98" t="str">
        <f t="shared" si="2"/>
        <v>0</v>
      </c>
      <c r="N14" s="97"/>
      <c r="O14" s="97"/>
      <c r="P14" s="97"/>
      <c r="Q14" s="97"/>
    </row>
    <row r="15" spans="1:17" ht="51" customHeight="1" thickBot="1" thickTop="1">
      <c r="A15" s="98" t="str">
        <f>'ANALISIS DEL RIESGO'!A15</f>
        <v>CA00317-P</v>
      </c>
      <c r="B15" s="98" t="str">
        <f>'ANALISIS DEL RIESGO'!B15</f>
        <v>DIRECCIONAMIENTO ESTRATÉGICO</v>
      </c>
      <c r="C15" s="98" t="str">
        <f>'ANALISIS DEL RIESGO'!C15</f>
        <v>NO CONTAR CON LOS INSUMOS COMPLETOS PARA CONSOLIDAR EL INFORME EJECUTIVO DE REVISIÓN POR LA DRECCIÓN </v>
      </c>
      <c r="D15" s="98">
        <f>'ANALISIS DEL RIESGO'!D15</f>
        <v>3</v>
      </c>
      <c r="E15" s="98">
        <f>'ANALISIS DEL RIESGO'!E15</f>
        <v>2</v>
      </c>
      <c r="F15" s="98" t="s">
        <v>16</v>
      </c>
      <c r="G15" s="333" t="str">
        <f t="shared" si="0"/>
        <v>ZONA DE RIESGO MODERADA</v>
      </c>
      <c r="H15" s="98" t="s">
        <v>570</v>
      </c>
      <c r="I15" s="98"/>
      <c r="J15" s="98"/>
      <c r="K15" s="98"/>
      <c r="L15" s="98"/>
      <c r="M15" s="98" t="str">
        <f t="shared" si="2"/>
        <v>0</v>
      </c>
      <c r="N15" s="97"/>
      <c r="O15" s="97"/>
      <c r="P15" s="97"/>
      <c r="Q15" s="97"/>
    </row>
    <row r="16" spans="1:17" ht="48.75" customHeight="1" thickBot="1" thickTop="1">
      <c r="A16" s="82" t="str">
        <f>'ANALISIS DEL RIESGO'!A16</f>
        <v>CA05813-P</v>
      </c>
      <c r="B16" s="82" t="str">
        <f>'ANALISIS DEL RIESGO'!B16</f>
        <v>GESTION DE TIC`S</v>
      </c>
      <c r="C16" s="82" t="str">
        <f>'ANALISIS DEL RIESGO'!C16</f>
        <v>QUE SE INCUMPLA CON LAS POLITICAS DE SEGURIDAD DE LA ENTIDAD</v>
      </c>
      <c r="D16" s="82">
        <f>'ANALISIS DEL RIESGO'!D16</f>
        <v>2</v>
      </c>
      <c r="E16" s="82">
        <f>'ANALISIS DEL RIESGO'!E16</f>
        <v>3</v>
      </c>
      <c r="F16" s="82" t="s">
        <v>16</v>
      </c>
      <c r="G16" s="82" t="str">
        <f t="shared" si="0"/>
        <v>ZONA DE RIESGO MODERADA</v>
      </c>
      <c r="H16" s="82"/>
      <c r="I16" s="82">
        <v>2</v>
      </c>
      <c r="J16" s="82">
        <v>3</v>
      </c>
      <c r="K16" s="82" t="s">
        <v>16</v>
      </c>
      <c r="L16" s="82" t="str">
        <f t="shared" si="1"/>
        <v>ZONA DE RIESGO MODERADA</v>
      </c>
      <c r="M16" s="98" t="str">
        <f t="shared" si="2"/>
        <v>Asumir el Riesgo, Reducir el Riesgo</v>
      </c>
      <c r="N16" s="38"/>
      <c r="O16" s="38"/>
      <c r="P16" s="38"/>
      <c r="Q16" s="38"/>
    </row>
    <row r="17" spans="1:17" ht="60" customHeight="1" thickBot="1" thickTop="1">
      <c r="A17" s="82" t="str">
        <f>'ANALISIS DEL RIESGO'!A17</f>
        <v>CI00514-P</v>
      </c>
      <c r="B17" s="82" t="str">
        <f>'ANALISIS DEL RIESGO'!B17</f>
        <v>GESTION DE TIC`S</v>
      </c>
      <c r="C17" s="82" t="str">
        <f>'ANALISIS DEL RIESGO'!C17</f>
        <v>QUE SE INCUMPLA CON LAS POLITICAS DE SEGURIDAD DE LA ENTIDAD</v>
      </c>
      <c r="D17" s="82">
        <f>'ANALISIS DEL RIESGO'!D17</f>
        <v>2</v>
      </c>
      <c r="E17" s="82">
        <f>'ANALISIS DEL RIESGO'!E17</f>
        <v>4</v>
      </c>
      <c r="F17" s="82" t="s">
        <v>17</v>
      </c>
      <c r="G17" s="82" t="str">
        <f t="shared" si="0"/>
        <v>ZONA DE RIESGO ALTA</v>
      </c>
      <c r="H17" s="82"/>
      <c r="I17" s="82">
        <f>D17</f>
        <v>2</v>
      </c>
      <c r="J17" s="82">
        <f>E17</f>
        <v>4</v>
      </c>
      <c r="K17" s="82" t="s">
        <v>17</v>
      </c>
      <c r="L17" s="82" t="str">
        <f t="shared" si="1"/>
        <v>ZONA DE RIESGO ALTA</v>
      </c>
      <c r="M17" s="98" t="str">
        <f t="shared" si="2"/>
        <v>Reducir el Riesgo, Evitar, Compartir o Transferir el Riesgo</v>
      </c>
      <c r="N17" s="38"/>
      <c r="O17" s="38"/>
      <c r="P17" s="38"/>
      <c r="Q17" s="38"/>
    </row>
    <row r="18" spans="1:17" ht="45.75" customHeight="1" thickBot="1" thickTop="1">
      <c r="A18" s="82" t="str">
        <f>'ANALISIS DEL RIESGO'!A18</f>
        <v>CI01514-P</v>
      </c>
      <c r="B18" s="82" t="str">
        <f>'ANALISIS DEL RIESGO'!B18</f>
        <v>GESTION DE TIC`S</v>
      </c>
      <c r="C18" s="82" t="str">
        <f>'ANALISIS DEL RIESGO'!C18</f>
        <v>POSIBLE UTILIZACION DE FORMATOS INCORRECTOS POR PARTE DE LOS FUNCIONARIOS DE LA ENTIDAD</v>
      </c>
      <c r="D18" s="82">
        <f>'ANALISIS DEL RIESGO'!D18</f>
        <v>2</v>
      </c>
      <c r="E18" s="82">
        <f>'ANALISIS DEL RIESGO'!E18</f>
        <v>4</v>
      </c>
      <c r="F18" s="82" t="s">
        <v>17</v>
      </c>
      <c r="G18" s="82" t="str">
        <f t="shared" si="0"/>
        <v>ZONA DE RIESGO ALTA</v>
      </c>
      <c r="H18" s="82"/>
      <c r="I18" s="82">
        <f>D18</f>
        <v>2</v>
      </c>
      <c r="J18" s="82">
        <f>E18</f>
        <v>4</v>
      </c>
      <c r="K18" s="82" t="s">
        <v>17</v>
      </c>
      <c r="L18" s="82" t="str">
        <f t="shared" si="1"/>
        <v>ZONA DE RIESGO ALTA</v>
      </c>
      <c r="M18" s="98" t="str">
        <f t="shared" si="2"/>
        <v>Reducir el Riesgo, Evitar, Compartir o Transferir el Riesgo</v>
      </c>
      <c r="N18" s="38"/>
      <c r="O18" s="38"/>
      <c r="P18" s="38"/>
      <c r="Q18" s="38"/>
    </row>
    <row r="19" spans="1:17" ht="63.75" customHeight="1" thickBot="1" thickTop="1">
      <c r="A19" s="82" t="str">
        <f>'ANALISIS DEL RIESGO'!A19</f>
        <v>CA03515-P</v>
      </c>
      <c r="B19" s="82" t="str">
        <f>'ANALISIS DEL RIESGO'!B19</f>
        <v>GESTION DE TIC`S</v>
      </c>
      <c r="C19" s="82" t="str">
        <f>'ANALISIS DEL RIESGO'!C19</f>
        <v>POSIBLE ATAQUE DE SEGURIDAD </v>
      </c>
      <c r="D19" s="82">
        <f>'ANALISIS DEL RIESGO'!D19</f>
        <v>3</v>
      </c>
      <c r="E19" s="82">
        <f>'ANALISIS DEL RIESGO'!E19</f>
        <v>3</v>
      </c>
      <c r="F19" s="82" t="s">
        <v>17</v>
      </c>
      <c r="G19" s="82" t="str">
        <f t="shared" si="0"/>
        <v>ZONA DE RIESGO ALTA</v>
      </c>
      <c r="H19" s="82"/>
      <c r="I19" s="82">
        <v>2</v>
      </c>
      <c r="J19" s="82">
        <v>2</v>
      </c>
      <c r="K19" s="82" t="s">
        <v>15</v>
      </c>
      <c r="L19" s="82" t="str">
        <f t="shared" si="1"/>
        <v>ZONA DE RIESGO BAJA</v>
      </c>
      <c r="M19" s="98" t="str">
        <f t="shared" si="2"/>
        <v>Asumir el Riesgo</v>
      </c>
      <c r="N19" s="38"/>
      <c r="O19" s="38"/>
      <c r="P19" s="38"/>
      <c r="Q19" s="38"/>
    </row>
    <row r="20" spans="1:17" ht="43.5" customHeight="1" thickBot="1" thickTop="1">
      <c r="A20" s="82" t="str">
        <f>'ANALISIS DEL RIESGO'!A20</f>
        <v>CA01316-P</v>
      </c>
      <c r="B20" s="82" t="str">
        <f>'ANALISIS DEL RIESGO'!B20</f>
        <v>GESTION DE TIC`S</v>
      </c>
      <c r="C20" s="82" t="str">
        <f>'ANALISIS DEL RIESGO'!C20</f>
        <v>POSIBLE INSTALACIÓN DE SOFTWARE ILEGAL </v>
      </c>
      <c r="D20" s="82">
        <f>'ANALISIS DEL RIESGO'!D20</f>
        <v>3</v>
      </c>
      <c r="E20" s="82">
        <f>'ANALISIS DEL RIESGO'!E20</f>
        <v>3</v>
      </c>
      <c r="F20" s="82" t="s">
        <v>17</v>
      </c>
      <c r="G20" s="82" t="str">
        <f t="shared" si="0"/>
        <v>ZONA DE RIESGO ALTA</v>
      </c>
      <c r="H20" s="82"/>
      <c r="I20" s="82">
        <v>2</v>
      </c>
      <c r="J20" s="82">
        <v>2</v>
      </c>
      <c r="K20" s="82" t="s">
        <v>15</v>
      </c>
      <c r="L20" s="82" t="str">
        <f t="shared" si="1"/>
        <v>ZONA DE RIESGO BAJA</v>
      </c>
      <c r="M20" s="98" t="str">
        <f t="shared" si="2"/>
        <v>Asumir el Riesgo</v>
      </c>
      <c r="N20" s="38"/>
      <c r="O20" s="38"/>
      <c r="P20" s="38"/>
      <c r="Q20" s="38"/>
    </row>
    <row r="21" spans="1:17" ht="56.25" customHeight="1" thickBot="1" thickTop="1">
      <c r="A21" s="82" t="str">
        <f>'ANALISIS DEL RIESGO'!A21</f>
        <v>CA01416-P</v>
      </c>
      <c r="B21" s="82" t="str">
        <f>'ANALISIS DEL RIESGO'!B21</f>
        <v>GESTION DE TIC`S</v>
      </c>
      <c r="C21" s="82" t="str">
        <f>'ANALISIS DEL RIESGO'!C21</f>
        <v>INCUMPLIMIENTO DE LA LEY 1712 DE 2014</v>
      </c>
      <c r="D21" s="82">
        <f>'ANALISIS DEL RIESGO'!D21</f>
        <v>3</v>
      </c>
      <c r="E21" s="82">
        <f>'ANALISIS DEL RIESGO'!E21</f>
        <v>3</v>
      </c>
      <c r="F21" s="82" t="str">
        <f>'ANALISIS DEL RIESGO'!F21</f>
        <v>A</v>
      </c>
      <c r="G21" s="82" t="str">
        <f t="shared" si="0"/>
        <v>ZONA DE RIESGO ALTA</v>
      </c>
      <c r="H21" s="82"/>
      <c r="I21" s="82">
        <v>2</v>
      </c>
      <c r="J21" s="82">
        <v>2</v>
      </c>
      <c r="K21" s="82" t="s">
        <v>15</v>
      </c>
      <c r="L21" s="82" t="str">
        <f t="shared" si="1"/>
        <v>ZONA DE RIESGO BAJA</v>
      </c>
      <c r="M21" s="98" t="str">
        <f t="shared" si="2"/>
        <v>Asumir el Riesgo</v>
      </c>
      <c r="N21" s="38"/>
      <c r="O21" s="38"/>
      <c r="P21" s="38"/>
      <c r="Q21" s="38"/>
    </row>
    <row r="22" spans="1:17" ht="48" customHeight="1" thickBot="1" thickTop="1">
      <c r="A22" s="82" t="str">
        <f>'ANALISIS DEL RIESGO'!A22</f>
        <v>CA01516-P</v>
      </c>
      <c r="B22" s="82" t="str">
        <f>'ANALISIS DEL RIESGO'!B22</f>
        <v>GESTION DE TIC`S</v>
      </c>
      <c r="C22" s="82" t="str">
        <f>'ANALISIS DEL RIESGO'!C22</f>
        <v>QUE NO SE TENGAN CANALES EFECTIVOS DE COMUNICACIÓN CON EL CIUDADANO </v>
      </c>
      <c r="D22" s="82">
        <f>'ANALISIS DEL RIESGO'!D22</f>
        <v>3</v>
      </c>
      <c r="E22" s="82">
        <f>'ANALISIS DEL RIESGO'!E22</f>
        <v>3</v>
      </c>
      <c r="F22" s="82" t="s">
        <v>17</v>
      </c>
      <c r="G22" s="82" t="str">
        <f t="shared" si="0"/>
        <v>ZONA DE RIESGO ALTA</v>
      </c>
      <c r="H22" s="82"/>
      <c r="I22" s="82">
        <v>2</v>
      </c>
      <c r="J22" s="82">
        <v>2</v>
      </c>
      <c r="K22" s="82" t="s">
        <v>15</v>
      </c>
      <c r="L22" s="82" t="str">
        <f t="shared" si="1"/>
        <v>ZONA DE RIESGO BAJA</v>
      </c>
      <c r="M22" s="98" t="str">
        <f t="shared" si="2"/>
        <v>Asumir el Riesgo</v>
      </c>
      <c r="N22" s="38"/>
      <c r="O22" s="38"/>
      <c r="P22" s="38"/>
      <c r="Q22" s="38"/>
    </row>
    <row r="23" spans="1:17" ht="48" customHeight="1" thickBot="1" thickTop="1">
      <c r="A23" s="223" t="str">
        <f>'ANALISIS DEL RIESGO'!A23</f>
        <v>CI00117-P</v>
      </c>
      <c r="B23" s="223" t="str">
        <f>'ANALISIS DEL RIESGO'!B23</f>
        <v>GESTION DE TIC`S</v>
      </c>
      <c r="C23" s="223" t="str">
        <f>'ANALISIS DEL RIESGO'!C23</f>
        <v>INSTALACIÓN DE SOFTWARE  ILEGAL </v>
      </c>
      <c r="D23" s="223">
        <f>'ANALISIS DEL RIESGO'!D23</f>
        <v>4</v>
      </c>
      <c r="E23" s="223">
        <f>'ANALISIS DEL RIESGO'!E23</f>
        <v>4</v>
      </c>
      <c r="F23" s="223" t="s">
        <v>19</v>
      </c>
      <c r="G23" s="223" t="str">
        <f t="shared" si="0"/>
        <v>ZONA DE RIESGO EXTREMA</v>
      </c>
      <c r="H23" s="223" t="s">
        <v>501</v>
      </c>
      <c r="I23" s="312">
        <v>2</v>
      </c>
      <c r="J23" s="312">
        <v>3</v>
      </c>
      <c r="K23" s="312" t="s">
        <v>16</v>
      </c>
      <c r="L23" s="223" t="str">
        <f t="shared" si="1"/>
        <v>ZONA DE RIESGO MODERADA</v>
      </c>
      <c r="M23" s="98" t="str">
        <f t="shared" si="2"/>
        <v>Asumir el Riesgo, Reducir el Riesgo</v>
      </c>
      <c r="N23" s="38"/>
      <c r="O23" s="38"/>
      <c r="P23" s="38"/>
      <c r="Q23" s="38"/>
    </row>
    <row r="24" spans="1:17" ht="48" customHeight="1" thickBot="1" thickTop="1">
      <c r="A24" s="223" t="str">
        <f>'ANALISIS DEL RIESGO'!A24</f>
        <v>CI00217-P</v>
      </c>
      <c r="B24" s="223" t="str">
        <f>'ANALISIS DEL RIESGO'!B24</f>
        <v>GESTION DE TIC`S</v>
      </c>
      <c r="C24" s="223" t="str">
        <f>'ANALISIS DEL RIESGO'!C24</f>
        <v>INCUMPLIMIENTO A LA NORMATIVIDAD </v>
      </c>
      <c r="D24" s="223">
        <f>'ANALISIS DEL RIESGO'!D24</f>
        <v>3</v>
      </c>
      <c r="E24" s="223">
        <f>'ANALISIS DEL RIESGO'!E24</f>
        <v>3</v>
      </c>
      <c r="F24" s="223" t="s">
        <v>17</v>
      </c>
      <c r="G24" s="223" t="str">
        <f t="shared" si="0"/>
        <v>ZONA DE RIESGO ALTA</v>
      </c>
      <c r="H24" s="223" t="s">
        <v>507</v>
      </c>
      <c r="I24" s="312">
        <v>2</v>
      </c>
      <c r="J24" s="312">
        <v>3</v>
      </c>
      <c r="K24" s="312" t="s">
        <v>16</v>
      </c>
      <c r="L24" s="223" t="str">
        <f t="shared" si="1"/>
        <v>ZONA DE RIESGO MODERADA</v>
      </c>
      <c r="M24" s="98" t="str">
        <f t="shared" si="2"/>
        <v>Asumir el Riesgo, Reducir el Riesgo</v>
      </c>
      <c r="N24" s="38"/>
      <c r="O24" s="38"/>
      <c r="P24" s="38"/>
      <c r="Q24" s="38"/>
    </row>
    <row r="25" spans="1:17" ht="48" customHeight="1" thickBot="1" thickTop="1">
      <c r="A25" s="223" t="str">
        <f>'ANALISIS DEL RIESGO'!A25</f>
        <v>CI00317-P</v>
      </c>
      <c r="B25" s="223" t="str">
        <f>'ANALISIS DEL RIESGO'!B25</f>
        <v>GESTION DE TIC`S</v>
      </c>
      <c r="C25" s="223" t="str">
        <f>'ANALISIS DEL RIESGO'!C25</f>
        <v>DAÑO Y DETERIORO DE LOS EQUIPOS DE COMPUTO </v>
      </c>
      <c r="D25" s="223">
        <f>'ANALISIS DEL RIESGO'!D25</f>
        <v>3</v>
      </c>
      <c r="E25" s="223">
        <f>'ANALISIS DEL RIESGO'!E25</f>
        <v>3</v>
      </c>
      <c r="F25" s="223" t="s">
        <v>17</v>
      </c>
      <c r="G25" s="223" t="str">
        <f t="shared" si="0"/>
        <v>ZONA DE RIESGO ALTA</v>
      </c>
      <c r="H25" s="223"/>
      <c r="I25" s="312">
        <v>2</v>
      </c>
      <c r="J25" s="312">
        <v>3</v>
      </c>
      <c r="K25" s="312" t="s">
        <v>16</v>
      </c>
      <c r="L25" s="223" t="str">
        <f t="shared" si="1"/>
        <v>ZONA DE RIESGO MODERADA</v>
      </c>
      <c r="M25" s="98" t="str">
        <f t="shared" si="2"/>
        <v>Asumir el Riesgo, Reducir el Riesgo</v>
      </c>
      <c r="N25" s="38"/>
      <c r="O25" s="38"/>
      <c r="P25" s="38"/>
      <c r="Q25" s="38"/>
    </row>
    <row r="26" spans="1:17" ht="48" customHeight="1" thickBot="1" thickTop="1">
      <c r="A26" s="223" t="str">
        <f>'ANALISIS DEL RIESGO'!A26</f>
        <v>CI00417-P</v>
      </c>
      <c r="B26" s="223" t="str">
        <f>'ANALISIS DEL RIESGO'!B26</f>
        <v>GESTION DE TIC`S</v>
      </c>
      <c r="C26" s="223" t="str">
        <f>'ANALISIS DEL RIESGO'!C26</f>
        <v>QUE NO EXISTA UN PUNTO DE RECUPERACIÓN ANTE DESASTRES </v>
      </c>
      <c r="D26" s="223">
        <f>'ANALISIS DEL RIESGO'!D26</f>
        <v>3</v>
      </c>
      <c r="E26" s="223">
        <f>'ANALISIS DEL RIESGO'!E26</f>
        <v>3</v>
      </c>
      <c r="F26" s="223" t="s">
        <v>17</v>
      </c>
      <c r="G26" s="223" t="str">
        <f t="shared" si="0"/>
        <v>ZONA DE RIESGO ALTA</v>
      </c>
      <c r="H26" s="223"/>
      <c r="I26" s="312">
        <v>2</v>
      </c>
      <c r="J26" s="312">
        <v>3</v>
      </c>
      <c r="K26" s="312" t="s">
        <v>16</v>
      </c>
      <c r="L26" s="223" t="str">
        <f t="shared" si="1"/>
        <v>ZONA DE RIESGO MODERADA</v>
      </c>
      <c r="M26" s="98" t="str">
        <f t="shared" si="2"/>
        <v>Asumir el Riesgo, Reducir el Riesgo</v>
      </c>
      <c r="N26" s="38"/>
      <c r="O26" s="38"/>
      <c r="P26" s="38"/>
      <c r="Q26" s="38"/>
    </row>
    <row r="27" spans="1:17" ht="63" customHeight="1" thickBot="1" thickTop="1">
      <c r="A27" s="312" t="str">
        <f>'ANALISIS DEL RIESGO'!A27</f>
        <v>CI02217-P</v>
      </c>
      <c r="B27" s="312" t="str">
        <f>'ANALISIS DEL RIESGO'!B27</f>
        <v>GESTION DE TIC`S</v>
      </c>
      <c r="C27" s="312" t="str">
        <f>'ANALISIS DEL RIESGO'!C27</f>
        <v>QUE NO SE REALICE DE MANERA ADECUADA EL MANTENIMIENTO DE LOS EQUIPOS DE COMPUTO DURANTE LA VIGENCIA </v>
      </c>
      <c r="D27" s="312">
        <f>'ANALISIS DEL RIESGO'!D27</f>
        <v>3</v>
      </c>
      <c r="E27" s="312">
        <f>'ANALISIS DEL RIESGO'!E27</f>
        <v>3</v>
      </c>
      <c r="F27" s="312" t="s">
        <v>17</v>
      </c>
      <c r="G27" s="312" t="str">
        <f t="shared" si="0"/>
        <v>ZONA DE RIESGO ALTA</v>
      </c>
      <c r="H27" s="312"/>
      <c r="I27" s="312">
        <v>2</v>
      </c>
      <c r="J27" s="312">
        <v>3</v>
      </c>
      <c r="K27" s="312" t="s">
        <v>16</v>
      </c>
      <c r="L27" s="312" t="str">
        <f t="shared" si="1"/>
        <v>ZONA DE RIESGO MODERADA</v>
      </c>
      <c r="M27" s="333" t="str">
        <f t="shared" si="2"/>
        <v>Asumir el Riesgo, Reducir el Riesgo</v>
      </c>
      <c r="N27" s="38"/>
      <c r="O27" s="38"/>
      <c r="P27" s="38"/>
      <c r="Q27" s="38"/>
    </row>
    <row r="28" spans="1:17" ht="57.75" customHeight="1" thickBot="1" thickTop="1">
      <c r="A28" s="81" t="str">
        <f>'ANALISIS DEL RIESGO'!A28</f>
        <v>CI01113-P</v>
      </c>
      <c r="B28" s="81" t="str">
        <f>'ANALISIS DEL RIESGO'!B28</f>
        <v>MEDICION Y MEJORA</v>
      </c>
      <c r="C28" s="81" t="str">
        <f>'ANALISIS DEL RIESGO'!C28</f>
        <v>NO DAR DIFUSION OPORTUNA DE LOS PROCEDIMIENTOS A LOS FUNCIONARIOS DE LA ENTIDAD</v>
      </c>
      <c r="D28" s="81">
        <f>'ANALISIS DEL RIESGO'!D28</f>
        <v>3</v>
      </c>
      <c r="E28" s="81">
        <f>'ANALISIS DEL RIESGO'!E28</f>
        <v>1</v>
      </c>
      <c r="F28" s="81" t="s">
        <v>15</v>
      </c>
      <c r="G28" s="81" t="str">
        <f t="shared" si="0"/>
        <v>ZONA DE RIESGO BAJA</v>
      </c>
      <c r="H28" s="81"/>
      <c r="I28" s="81">
        <f>D28</f>
        <v>3</v>
      </c>
      <c r="J28" s="81">
        <f>E28</f>
        <v>1</v>
      </c>
      <c r="K28" s="81" t="s">
        <v>15</v>
      </c>
      <c r="L28" s="81" t="str">
        <f t="shared" si="1"/>
        <v>ZONA DE RIESGO BAJA</v>
      </c>
      <c r="M28" s="98" t="str">
        <f t="shared" si="2"/>
        <v>Asumir el Riesgo</v>
      </c>
      <c r="N28" s="122"/>
      <c r="O28" s="122"/>
      <c r="P28" s="122"/>
      <c r="Q28" s="122"/>
    </row>
    <row r="29" spans="1:17" ht="60.75" customHeight="1" thickBot="1" thickTop="1">
      <c r="A29" s="81" t="str">
        <f>'ANALISIS DEL RIESGO'!A29</f>
        <v>CA06213-P
CA07814-P</v>
      </c>
      <c r="B29" s="81" t="str">
        <f>'ANALISIS DEL RIESGO'!B29</f>
        <v>MEDICION Y MEJORA</v>
      </c>
      <c r="C29" s="81" t="str">
        <f>'ANALISIS DEL RIESGO'!C29</f>
        <v>DEBILIDADES EN LA MEDICION DEL PROCESO </v>
      </c>
      <c r="D29" s="81">
        <f>'ANALISIS DEL RIESGO'!D29</f>
        <v>4</v>
      </c>
      <c r="E29" s="81">
        <f>'ANALISIS DEL RIESGO'!E29</f>
        <v>1</v>
      </c>
      <c r="F29" s="81" t="s">
        <v>16</v>
      </c>
      <c r="G29" s="81" t="str">
        <f t="shared" si="0"/>
        <v>ZONA DE RIESGO MODERADA</v>
      </c>
      <c r="H29" s="81"/>
      <c r="I29" s="81">
        <v>3</v>
      </c>
      <c r="J29" s="81">
        <f>E29</f>
        <v>1</v>
      </c>
      <c r="K29" s="81" t="s">
        <v>15</v>
      </c>
      <c r="L29" s="81" t="str">
        <f t="shared" si="1"/>
        <v>ZONA DE RIESGO BAJA</v>
      </c>
      <c r="M29" s="98" t="str">
        <f t="shared" si="2"/>
        <v>Asumir el Riesgo</v>
      </c>
      <c r="N29" s="122"/>
      <c r="O29" s="122"/>
      <c r="P29" s="122"/>
      <c r="Q29" s="122"/>
    </row>
    <row r="30" spans="1:17" ht="60.75" customHeight="1" thickBot="1" thickTop="1">
      <c r="A30" s="81" t="str">
        <f>'ANALISIS DEL RIESGO'!A30</f>
        <v>CA07714-P</v>
      </c>
      <c r="B30" s="81" t="str">
        <f>'ANALISIS DEL RIESGO'!B30</f>
        <v>MEDICION Y MEJORA</v>
      </c>
      <c r="C30" s="81" t="str">
        <f>'ANALISIS DEL RIESGO'!C30</f>
        <v>POSIBLE UTILIZACION DE FORMATOS INCORRECTOS POR PARTE DE LOS FUNCIONARIOS DE LA ENTIDAD</v>
      </c>
      <c r="D30" s="81">
        <f>'ANALISIS DEL RIESGO'!D30</f>
        <v>3</v>
      </c>
      <c r="E30" s="81">
        <f>'ANALISIS DEL RIESGO'!E30</f>
        <v>3</v>
      </c>
      <c r="F30" s="81" t="s">
        <v>16</v>
      </c>
      <c r="G30" s="81" t="str">
        <f t="shared" si="0"/>
        <v>ZONA DE RIESGO MODERADA</v>
      </c>
      <c r="H30" s="81"/>
      <c r="I30" s="81">
        <f>D30</f>
        <v>3</v>
      </c>
      <c r="J30" s="81">
        <f>E30</f>
        <v>3</v>
      </c>
      <c r="K30" s="81" t="s">
        <v>16</v>
      </c>
      <c r="L30" s="81" t="str">
        <f t="shared" si="1"/>
        <v>ZONA DE RIESGO MODERADA</v>
      </c>
      <c r="M30" s="98" t="str">
        <f t="shared" si="2"/>
        <v>Asumir el Riesgo, Reducir el Riesgo</v>
      </c>
      <c r="N30" s="122"/>
      <c r="O30" s="122"/>
      <c r="P30" s="122"/>
      <c r="Q30" s="122"/>
    </row>
    <row r="31" spans="1:17" ht="72" customHeight="1" thickBot="1" thickTop="1">
      <c r="A31" s="81" t="str">
        <f>'ANALISIS DEL RIESGO'!A31</f>
        <v>CI03215-P</v>
      </c>
      <c r="B31" s="81" t="str">
        <f>'ANALISIS DEL RIESGO'!B31</f>
        <v>MEDICION Y MEJORA</v>
      </c>
      <c r="C31" s="81" t="str">
        <f>'ANALISIS DEL RIESGO'!C31</f>
        <v>ERROR EN LA PUBLICACIÓN DE LOS DOCUMENTOS DEL SIG </v>
      </c>
      <c r="D31" s="81">
        <f>'ANALISIS DEL RIESGO'!D31</f>
        <v>4</v>
      </c>
      <c r="E31" s="81">
        <f>'ANALISIS DEL RIESGO'!E31</f>
        <v>3</v>
      </c>
      <c r="F31" s="81" t="s">
        <v>17</v>
      </c>
      <c r="G31" s="81" t="str">
        <f t="shared" si="0"/>
        <v>ZONA DE RIESGO ALTA</v>
      </c>
      <c r="H31" s="81"/>
      <c r="I31" s="81">
        <v>2</v>
      </c>
      <c r="J31" s="81">
        <v>3</v>
      </c>
      <c r="K31" s="81" t="s">
        <v>16</v>
      </c>
      <c r="L31" s="81" t="str">
        <f t="shared" si="1"/>
        <v>ZONA DE RIESGO MODERADA</v>
      </c>
      <c r="M31" s="98" t="str">
        <f t="shared" si="2"/>
        <v>Asumir el Riesgo, Reducir el Riesgo</v>
      </c>
      <c r="N31" s="122"/>
      <c r="O31" s="122"/>
      <c r="P31" s="122"/>
      <c r="Q31" s="122"/>
    </row>
    <row r="32" spans="1:17" ht="72" customHeight="1" thickBot="1" thickTop="1">
      <c r="A32" s="81" t="str">
        <f>'ANALISIS DEL RIESGO'!A32</f>
        <v>CA00617-P</v>
      </c>
      <c r="B32" s="81" t="str">
        <f>'ANALISIS DEL RIESGO'!B32</f>
        <v>MEDICION Y MEJORA</v>
      </c>
      <c r="C32" s="81" t="str">
        <f>'ANALISIS DEL RIESGO'!C32</f>
        <v>QUE NO SE CUENTE CON LOS INDICADORES ADECUADOS PARA MEDIR LA GESTIÓN DEL PROCESO </v>
      </c>
      <c r="D32" s="81">
        <f>'ANALISIS DEL RIESGO'!D32</f>
        <v>4</v>
      </c>
      <c r="E32" s="81">
        <f>'ANALISIS DEL RIESGO'!E32</f>
        <v>3</v>
      </c>
      <c r="F32" s="81" t="s">
        <v>17</v>
      </c>
      <c r="G32" s="81" t="str">
        <f t="shared" si="0"/>
        <v>ZONA DE RIESGO ALTA</v>
      </c>
      <c r="H32" s="81"/>
      <c r="I32" s="81">
        <v>3</v>
      </c>
      <c r="J32" s="81">
        <v>2</v>
      </c>
      <c r="K32" s="81" t="s">
        <v>16</v>
      </c>
      <c r="L32" s="81" t="str">
        <f t="shared" si="1"/>
        <v>ZONA DE RIESGO MODERADA</v>
      </c>
      <c r="M32" s="98" t="str">
        <f t="shared" si="2"/>
        <v>Asumir el Riesgo, Reducir el Riesgo</v>
      </c>
      <c r="N32" s="122"/>
      <c r="O32" s="122"/>
      <c r="P32" s="122"/>
      <c r="Q32" s="122"/>
    </row>
    <row r="33" spans="1:17" ht="72" customHeight="1" thickBot="1" thickTop="1">
      <c r="A33" s="81" t="str">
        <f>'ANALISIS DEL RIESGO'!A33</f>
        <v>CA00717-P</v>
      </c>
      <c r="B33" s="81" t="str">
        <f>'ANALISIS DEL RIESGO'!B33</f>
        <v>MEDICION Y MEJORA</v>
      </c>
      <c r="C33" s="81" t="str">
        <f>'ANALISIS DEL RIESGO'!C33</f>
        <v>QUE NO SE MIDA DE MANERA ADECUADA LA CONFORMIDAD DEL SISTEMA DE GESTIÓN </v>
      </c>
      <c r="D33" s="81">
        <f>'ANALISIS DEL RIESGO'!D33</f>
        <v>4</v>
      </c>
      <c r="E33" s="81">
        <f>'ANALISIS DEL RIESGO'!E33</f>
        <v>3</v>
      </c>
      <c r="F33" s="81" t="s">
        <v>17</v>
      </c>
      <c r="G33" s="81" t="str">
        <f t="shared" si="0"/>
        <v>ZONA DE RIESGO ALTA</v>
      </c>
      <c r="H33" s="81"/>
      <c r="I33" s="81">
        <v>3</v>
      </c>
      <c r="J33" s="81">
        <v>2</v>
      </c>
      <c r="K33" s="81" t="s">
        <v>16</v>
      </c>
      <c r="L33" s="81" t="str">
        <f t="shared" si="1"/>
        <v>ZONA DE RIESGO MODERADA</v>
      </c>
      <c r="M33" s="98" t="str">
        <f t="shared" si="2"/>
        <v>Asumir el Riesgo, Reducir el Riesgo</v>
      </c>
      <c r="N33" s="122"/>
      <c r="O33" s="122"/>
      <c r="P33" s="122"/>
      <c r="Q33" s="122"/>
    </row>
    <row r="34" spans="1:17" s="266" customFormat="1" ht="126" customHeight="1" thickBot="1" thickTop="1">
      <c r="A34" s="137" t="str">
        <f>'ANALISIS DEL RIESGO'!A34</f>
        <v>CA01017-P</v>
      </c>
      <c r="B34" s="137" t="str">
        <f>'ANALISIS DEL RIESGO'!B34</f>
        <v>GESTIÓN DE TALENTO HUMANO</v>
      </c>
      <c r="C34" s="137" t="str">
        <f>'ANALISIS DEL RIESGO'!C34</f>
        <v>No contar con los conocimiento necesario para el desempeño de las funciones de un cargo, por falta de una adecuada inducción específica.</v>
      </c>
      <c r="D34" s="137">
        <f>'ANALISIS DEL RIESGO'!D34</f>
        <v>1</v>
      </c>
      <c r="E34" s="137">
        <f>'ANALISIS DEL RIESGO'!E34</f>
        <v>3</v>
      </c>
      <c r="F34" s="137" t="s">
        <v>16</v>
      </c>
      <c r="G34" s="137" t="str">
        <f aca="true" t="shared" si="3" ref="G34:G42">IF(F34="B",$N$1,IF(F34="M",$O$1,IF(F34="A",$P$1,IF(F34="E",$Q$1,"0"))))</f>
        <v>ZONA DE RIESGO MODERADA</v>
      </c>
      <c r="H34" s="138" t="s">
        <v>407</v>
      </c>
      <c r="I34" s="137">
        <v>1</v>
      </c>
      <c r="J34" s="137">
        <v>3</v>
      </c>
      <c r="K34" s="137" t="s">
        <v>16</v>
      </c>
      <c r="L34" s="137" t="str">
        <f>IF(K34="B",$N$1,IF(K34="M",$O$1,IF(K34="A",$P$1,IF(K34="E",$Q$1,"0"))))</f>
        <v>ZONA DE RIESGO MODERADA</v>
      </c>
      <c r="M34" s="98" t="str">
        <f t="shared" si="2"/>
        <v>Asumir el Riesgo, Reducir el Riesgo</v>
      </c>
      <c r="N34" s="196"/>
      <c r="O34" s="196"/>
      <c r="P34" s="196"/>
      <c r="Q34" s="196"/>
    </row>
    <row r="35" spans="1:17" s="266" customFormat="1" ht="126" customHeight="1" thickBot="1" thickTop="1">
      <c r="A35" s="137" t="str">
        <f>'ANALISIS DEL RIESGO'!A35</f>
        <v>CI00917-P</v>
      </c>
      <c r="B35" s="137" t="str">
        <f>'ANALISIS DEL RIESGO'!B35</f>
        <v>GESTIÓN DE TALENTO HUMANO</v>
      </c>
      <c r="C35" s="137" t="str">
        <f>'ANALISIS DEL RIESGO'!C35</f>
        <v>Dificultades en el proceso de adaptaciòn a la Entidad del funcionario recièn vinculado, por suministro de informaciòn institucional desactualizada durante su proceso de inducciòn General.</v>
      </c>
      <c r="D35" s="137">
        <f>'ANALISIS DEL RIESGO'!D35</f>
        <v>3</v>
      </c>
      <c r="E35" s="137">
        <f>'ANALISIS DEL RIESGO'!E35</f>
        <v>2</v>
      </c>
      <c r="F35" s="137" t="s">
        <v>16</v>
      </c>
      <c r="G35" s="137" t="str">
        <f t="shared" si="3"/>
        <v>ZONA DE RIESGO MODERADA</v>
      </c>
      <c r="H35" s="138" t="s">
        <v>540</v>
      </c>
      <c r="I35" s="137">
        <v>3</v>
      </c>
      <c r="J35" s="137">
        <v>2</v>
      </c>
      <c r="K35" s="137"/>
      <c r="L35" s="137"/>
      <c r="M35" s="98"/>
      <c r="N35" s="196"/>
      <c r="O35" s="196"/>
      <c r="P35" s="196"/>
      <c r="Q35" s="196"/>
    </row>
    <row r="36" spans="1:17" ht="54.75" customHeight="1" thickBot="1" thickTop="1">
      <c r="A36" s="86" t="str">
        <f>'ANALISIS DEL RIESGO'!A36</f>
        <v>CI04115-P</v>
      </c>
      <c r="B36" s="86" t="str">
        <f>'ANALISIS DEL RIESGO'!B36</f>
        <v>GESTION DOCUMENTAL</v>
      </c>
      <c r="C36" s="86" t="str">
        <f>'ANALISIS DEL RIESGO'!C36</f>
        <v>POSIBLE DEMORA EN LA CREACIÓN DE LOS EXPEDIENTES VIRTUALES </v>
      </c>
      <c r="D36" s="86">
        <f>'ANALISIS DEL RIESGO'!D36</f>
        <v>3</v>
      </c>
      <c r="E36" s="86">
        <f>'ANALISIS DEL RIESGO'!E36</f>
        <v>3</v>
      </c>
      <c r="F36" s="86" t="s">
        <v>17</v>
      </c>
      <c r="G36" s="86" t="str">
        <f t="shared" si="3"/>
        <v>ZONA DE RIESGO ALTA</v>
      </c>
      <c r="H36" s="86"/>
      <c r="I36" s="86">
        <v>2</v>
      </c>
      <c r="J36" s="86">
        <v>2</v>
      </c>
      <c r="K36" s="86" t="s">
        <v>15</v>
      </c>
      <c r="L36" s="86" t="str">
        <f>IF(K36="B",$N$1,IF(K36="M",$O$1,IF(K36="A",$P$1,IF(K36="E",$Q$1,"0"))))</f>
        <v>ZONA DE RIESGO BAJA</v>
      </c>
      <c r="M36" s="98" t="str">
        <f t="shared" si="2"/>
        <v>Asumir el Riesgo</v>
      </c>
      <c r="N36" s="155"/>
      <c r="O36" s="83"/>
      <c r="P36" s="83"/>
      <c r="Q36" s="83"/>
    </row>
    <row r="37" spans="1:17" ht="54.75" customHeight="1" thickBot="1" thickTop="1">
      <c r="A37" s="86" t="str">
        <f>'ANALISIS DEL RIESGO'!A37</f>
        <v>CI00817-P</v>
      </c>
      <c r="B37" s="86" t="str">
        <f>'ANALISIS DEL RIESGO'!B37</f>
        <v>GESTION DOCUMENTAL</v>
      </c>
      <c r="C37" s="86" t="str">
        <f>'ANALISIS DEL RIESGO'!C37</f>
        <v>DETERIORO DE LOS DOCUMENTOS DE ARCHIVO, PAPEL,FOTOGRAFIAS,MAGNETICO.  </v>
      </c>
      <c r="D37" s="86">
        <f>'ANALISIS DEL RIESGO'!D37</f>
        <v>4</v>
      </c>
      <c r="E37" s="86">
        <f>'ANALISIS DEL RIESGO'!E37</f>
        <v>3</v>
      </c>
      <c r="F37" s="86" t="s">
        <v>17</v>
      </c>
      <c r="G37" s="86" t="str">
        <f t="shared" si="3"/>
        <v>ZONA DE RIESGO ALTA</v>
      </c>
      <c r="H37" s="86"/>
      <c r="I37" s="86">
        <v>2</v>
      </c>
      <c r="J37" s="86">
        <v>2</v>
      </c>
      <c r="K37" s="86" t="s">
        <v>15</v>
      </c>
      <c r="L37" s="86" t="str">
        <f>IF(K37="B",$N$1,IF(K37="M",$O$1,IF(K37="A",$P$1,IF(K37="E",$Q$1,"0"))))</f>
        <v>ZONA DE RIESGO BAJA</v>
      </c>
      <c r="M37" s="98" t="str">
        <f t="shared" si="2"/>
        <v>Asumir el Riesgo</v>
      </c>
      <c r="N37" s="155"/>
      <c r="O37" s="83"/>
      <c r="P37" s="83"/>
      <c r="Q37" s="83"/>
    </row>
    <row r="38" spans="1:17" ht="58.5" customHeight="1" thickBot="1" thickTop="1">
      <c r="A38" s="162" t="str">
        <f>'ANALISIS DEL RIESGO'!A38</f>
        <v>CA01217-P</v>
      </c>
      <c r="B38" s="162" t="str">
        <f>'ANALISIS DEL RIESGO'!B38</f>
        <v>ATENCIÓN AL CIUDADANO</v>
      </c>
      <c r="C38" s="162" t="str">
        <f>'ANALISIS DEL RIESGO'!C38</f>
        <v>POSIBLE INCUMPLIMIENTO EN LA IMPLEMENTACION DE LOS REQUISITOS  DE LA NORMA DEL SISTEMA DE GESTIÓN </v>
      </c>
      <c r="D38" s="162">
        <f>'ANALISIS DEL RIESGO'!D38</f>
        <v>4</v>
      </c>
      <c r="E38" s="162">
        <f>'ANALISIS DEL RIESGO'!E38</f>
        <v>3</v>
      </c>
      <c r="F38" s="162" t="s">
        <v>17</v>
      </c>
      <c r="G38" s="162" t="str">
        <f t="shared" si="3"/>
        <v>ZONA DE RIESGO ALTA</v>
      </c>
      <c r="H38" s="162" t="s">
        <v>379</v>
      </c>
      <c r="I38" s="162"/>
      <c r="J38" s="162"/>
      <c r="K38" s="162"/>
      <c r="L38" s="162"/>
      <c r="M38" s="98" t="str">
        <f t="shared" si="2"/>
        <v>0</v>
      </c>
      <c r="N38" s="165"/>
      <c r="O38" s="129"/>
      <c r="P38" s="129"/>
      <c r="Q38" s="129"/>
    </row>
    <row r="39" spans="1:17" ht="116.25" customHeight="1" thickBot="1" thickTop="1">
      <c r="A39" s="162" t="str">
        <f>'ANALISIS DEL RIESGO'!A39</f>
        <v>CA01317-P</v>
      </c>
      <c r="B39" s="162" t="str">
        <f>'ANALISIS DEL RIESGO'!B39</f>
        <v>ATENCIÓN AL CIUDADANO</v>
      </c>
      <c r="C39" s="162" t="str">
        <f>'ANALISIS DEL RIESGO'!C39</f>
        <v>INCREMENTO EN EL NÚMERO DE PQRSD A NIVEL NACIONAL </v>
      </c>
      <c r="D39" s="162">
        <f>'ANALISIS DEL RIESGO'!D39</f>
        <v>4</v>
      </c>
      <c r="E39" s="162">
        <f>'ANALISIS DEL RIESGO'!E39</f>
        <v>3</v>
      </c>
      <c r="F39" s="162" t="s">
        <v>17</v>
      </c>
      <c r="G39" s="162" t="str">
        <f t="shared" si="3"/>
        <v>ZONA DE RIESGO ALTA</v>
      </c>
      <c r="H39" s="162" t="s">
        <v>374</v>
      </c>
      <c r="I39" s="162"/>
      <c r="J39" s="162"/>
      <c r="K39" s="162"/>
      <c r="L39" s="162"/>
      <c r="M39" s="98" t="str">
        <f t="shared" si="2"/>
        <v>0</v>
      </c>
      <c r="N39" s="165"/>
      <c r="O39" s="129"/>
      <c r="P39" s="129"/>
      <c r="Q39" s="129"/>
    </row>
    <row r="40" spans="1:17" ht="62.25" customHeight="1" thickBot="1" thickTop="1">
      <c r="A40" s="162" t="str">
        <f>'ANALISIS DEL RIESGO'!A40</f>
        <v>CA01417-P</v>
      </c>
      <c r="B40" s="162" t="str">
        <f>'ANALISIS DEL RIESGO'!B40</f>
        <v>ATENCIÓN AL CIUDADANO</v>
      </c>
      <c r="C40" s="162" t="str">
        <f>'ANALISIS DEL RIESGO'!C40</f>
        <v>INCUMPLIMIENTO CON LA GUIA DE PROTOCOLO DE ATENCIÓN AL CIUDADANO </v>
      </c>
      <c r="D40" s="162">
        <f>'ANALISIS DEL RIESGO'!D40</f>
        <v>4</v>
      </c>
      <c r="E40" s="162">
        <f>'ANALISIS DEL RIESGO'!E40</f>
        <v>3</v>
      </c>
      <c r="F40" s="162" t="s">
        <v>17</v>
      </c>
      <c r="G40" s="162" t="str">
        <f t="shared" si="3"/>
        <v>ZONA DE RIESGO ALTA</v>
      </c>
      <c r="H40" s="162" t="s">
        <v>386</v>
      </c>
      <c r="I40" s="162"/>
      <c r="J40" s="162"/>
      <c r="K40" s="162"/>
      <c r="L40" s="162"/>
      <c r="M40" s="98" t="str">
        <f t="shared" si="2"/>
        <v>0</v>
      </c>
      <c r="N40" s="165"/>
      <c r="O40" s="129"/>
      <c r="P40" s="129"/>
      <c r="Q40" s="129"/>
    </row>
    <row r="41" spans="1:17" ht="57.75" customHeight="1" thickBot="1" thickTop="1">
      <c r="A41" s="162" t="str">
        <f>'ANALISIS DEL RIESGO'!A41</f>
        <v>CA01517-P</v>
      </c>
      <c r="B41" s="162" t="str">
        <f>'ANALISIS DEL RIESGO'!B41</f>
        <v>ATENCIÓN AL CIUDADANO</v>
      </c>
      <c r="C41" s="162" t="str">
        <f>'ANALISIS DEL RIESGO'!C41</f>
        <v>QUE SE PRESENTEN PRODUCTOS Y/O SERVICIOS NO CONFORMES EN EL PROCESO </v>
      </c>
      <c r="D41" s="162">
        <f>'ANALISIS DEL RIESGO'!D41</f>
        <v>3</v>
      </c>
      <c r="E41" s="162">
        <f>'ANALISIS DEL RIESGO'!E41</f>
        <v>3</v>
      </c>
      <c r="F41" s="162" t="s">
        <v>17</v>
      </c>
      <c r="G41" s="162" t="str">
        <f t="shared" si="3"/>
        <v>ZONA DE RIESGO ALTA</v>
      </c>
      <c r="H41" s="162" t="s">
        <v>396</v>
      </c>
      <c r="I41" s="162"/>
      <c r="J41" s="162"/>
      <c r="K41" s="162"/>
      <c r="L41" s="162"/>
      <c r="M41" s="98" t="str">
        <f t="shared" si="2"/>
        <v>0</v>
      </c>
      <c r="N41" s="165"/>
      <c r="O41" s="129"/>
      <c r="P41" s="129"/>
      <c r="Q41" s="129"/>
    </row>
    <row r="42" spans="1:17" ht="79.5" customHeight="1" thickBot="1" thickTop="1">
      <c r="A42" s="41" t="str">
        <f>'ANALISIS DEL RIESGO'!A42</f>
        <v>CI00616-P</v>
      </c>
      <c r="B42" s="41" t="str">
        <f>'ANALISIS DEL RIESGO'!B42</f>
        <v>GESTIÓN DE SERVICIOS DE SALUD ( BARRANQUILLA) </v>
      </c>
      <c r="C42" s="41" t="str">
        <f>'ANALISIS DEL RIESGO'!C42</f>
        <v>Icumplimiento de la Normatividad Archivistica </v>
      </c>
      <c r="D42" s="41">
        <f>'ANALISIS DEL RIESGO'!D42</f>
        <v>4</v>
      </c>
      <c r="E42" s="41">
        <f>'ANALISIS DEL RIESGO'!E42</f>
        <v>3</v>
      </c>
      <c r="F42" s="41" t="s">
        <v>17</v>
      </c>
      <c r="G42" s="41" t="str">
        <f t="shared" si="3"/>
        <v>ZONA DE RIESGO ALTA</v>
      </c>
      <c r="H42" s="41"/>
      <c r="I42" s="41">
        <v>3</v>
      </c>
      <c r="J42" s="41">
        <v>1</v>
      </c>
      <c r="K42" s="41" t="s">
        <v>15</v>
      </c>
      <c r="L42" s="41" t="str">
        <f aca="true" t="shared" si="4" ref="L42:L55">IF(K42="B",$N$1,IF(K42="M",$O$1,IF(K42="A",$P$1,IF(K42="E",$Q$1,"0"))))</f>
        <v>ZONA DE RIESGO BAJA</v>
      </c>
      <c r="M42" s="98" t="str">
        <f t="shared" si="2"/>
        <v>Asumir el Riesgo</v>
      </c>
      <c r="N42" s="168"/>
      <c r="O42" s="108"/>
      <c r="P42" s="108"/>
      <c r="Q42" s="108"/>
    </row>
    <row r="43" spans="1:17" ht="79.5" customHeight="1" thickBot="1" thickTop="1">
      <c r="A43" s="41" t="str">
        <f>'ANALISIS DEL RIESGO'!A43</f>
        <v>CI00816-P</v>
      </c>
      <c r="B43" s="41" t="str">
        <f>'ANALISIS DEL RIESGO'!B43</f>
        <v>GESTIÓN DE SERVICIOS DE SALUD  (CARTAGENA) </v>
      </c>
      <c r="C43" s="41" t="str">
        <f>'ANALISIS DEL RIESGO'!C43</f>
        <v>Posible perdidad de la Información generada en la Oficica Cartagena</v>
      </c>
      <c r="D43" s="41">
        <f>'ANALISIS DEL RIESGO'!D43</f>
        <v>4</v>
      </c>
      <c r="E43" s="41">
        <f>'ANALISIS DEL RIESGO'!E43</f>
        <v>3</v>
      </c>
      <c r="F43" s="41" t="s">
        <v>17</v>
      </c>
      <c r="G43" s="41" t="str">
        <f aca="true" t="shared" si="5" ref="G43:G53">IF(F43="B",$N$1,IF(F43="M",$O$1,IF(F43="A",$P$1,IF(F43="E",$Q$1,"0"))))</f>
        <v>ZONA DE RIESGO ALTA</v>
      </c>
      <c r="H43" s="41"/>
      <c r="I43" s="41">
        <v>3</v>
      </c>
      <c r="J43" s="41">
        <v>1</v>
      </c>
      <c r="K43" s="41" t="s">
        <v>15</v>
      </c>
      <c r="L43" s="41" t="str">
        <f t="shared" si="4"/>
        <v>ZONA DE RIESGO BAJA</v>
      </c>
      <c r="M43" s="98" t="str">
        <f t="shared" si="2"/>
        <v>Asumir el Riesgo</v>
      </c>
      <c r="N43" s="168"/>
      <c r="O43" s="108"/>
      <c r="P43" s="108"/>
      <c r="Q43" s="108"/>
    </row>
    <row r="44" spans="1:17" ht="79.5" customHeight="1" thickBot="1" thickTop="1">
      <c r="A44" s="41" t="str">
        <f>'ANALISIS DEL RIESGO'!A44</f>
        <v>CI00916-P</v>
      </c>
      <c r="B44" s="41" t="str">
        <f>'ANALISIS DEL RIESGO'!B44</f>
        <v>GESTIÓN DE SERVICIOS DE SALUD  (TUMACO)  </v>
      </c>
      <c r="C44" s="41" t="str">
        <f>'ANALISIS DEL RIESGO'!C44</f>
        <v>Incumplimiento del procedimiento Elaboración de carnets de Salud </v>
      </c>
      <c r="D44" s="41">
        <f>'ANALISIS DEL RIESGO'!D44</f>
        <v>3</v>
      </c>
      <c r="E44" s="41">
        <f>'ANALISIS DEL RIESGO'!E44</f>
        <v>3</v>
      </c>
      <c r="F44" s="41" t="s">
        <v>17</v>
      </c>
      <c r="G44" s="41" t="str">
        <f t="shared" si="5"/>
        <v>ZONA DE RIESGO ALTA</v>
      </c>
      <c r="H44" s="41"/>
      <c r="I44" s="41">
        <v>3</v>
      </c>
      <c r="J44" s="41">
        <v>1</v>
      </c>
      <c r="K44" s="41" t="s">
        <v>15</v>
      </c>
      <c r="L44" s="41" t="str">
        <f t="shared" si="4"/>
        <v>ZONA DE RIESGO BAJA</v>
      </c>
      <c r="M44" s="98" t="str">
        <f t="shared" si="2"/>
        <v>Asumir el Riesgo</v>
      </c>
      <c r="N44" s="168"/>
      <c r="O44" s="108"/>
      <c r="P44" s="108"/>
      <c r="Q44" s="108"/>
    </row>
    <row r="45" spans="1:17" ht="79.5" customHeight="1" thickBot="1" thickTop="1">
      <c r="A45" s="41" t="str">
        <f>'ANALISIS DEL RIESGO'!A45</f>
        <v>CA01117-P</v>
      </c>
      <c r="B45" s="41" t="str">
        <f>'ANALISIS DEL RIESGO'!B45</f>
        <v>GESTIÓN DE SERVICIOS DE SALUD</v>
      </c>
      <c r="C45" s="41" t="str">
        <f>'ANALISIS DEL RIESGO'!C45</f>
        <v>QUE NO SE CUENTE CON LOS LINEAMIENTOS DEL HACER DEL PROCESO  </v>
      </c>
      <c r="D45" s="41">
        <f>'ANALISIS DEL RIESGO'!D45</f>
        <v>3</v>
      </c>
      <c r="E45" s="41">
        <f>'ANALISIS DEL RIESGO'!E45</f>
        <v>3</v>
      </c>
      <c r="F45" s="41" t="s">
        <v>17</v>
      </c>
      <c r="G45" s="41" t="str">
        <f t="shared" si="5"/>
        <v>ZONA DE RIESGO ALTA</v>
      </c>
      <c r="H45" s="41"/>
      <c r="I45" s="41">
        <v>3</v>
      </c>
      <c r="J45" s="41">
        <v>1</v>
      </c>
      <c r="K45" s="41" t="s">
        <v>15</v>
      </c>
      <c r="L45" s="41" t="str">
        <f t="shared" si="4"/>
        <v>ZONA DE RIESGO BAJA</v>
      </c>
      <c r="M45" s="98" t="str">
        <f t="shared" si="2"/>
        <v>Asumir el Riesgo</v>
      </c>
      <c r="N45" s="168"/>
      <c r="O45" s="108"/>
      <c r="P45" s="108"/>
      <c r="Q45" s="108"/>
    </row>
    <row r="46" spans="1:17" ht="79.5" customHeight="1" thickBot="1" thickTop="1">
      <c r="A46" s="41" t="str">
        <f>'ANALISIS DEL RIESGO'!A46</f>
        <v>CI01317-P</v>
      </c>
      <c r="B46" s="41" t="str">
        <f>'ANALISIS DEL RIESGO'!B46</f>
        <v>GESTIÓN DE SERVICIOS DE SALUD</v>
      </c>
      <c r="C46" s="41" t="str">
        <f>'ANALISIS DEL RIESGO'!C46</f>
        <v>QUE SE INCUMPLA CON LAS ACTIVIDADES ESTABLECIDAS PARA EL RECOBRO DEL FOSYGA.  </v>
      </c>
      <c r="D46" s="41">
        <f>'ANALISIS DEL RIESGO'!D46</f>
        <v>3</v>
      </c>
      <c r="E46" s="41">
        <f>'ANALISIS DEL RIESGO'!E46</f>
        <v>3</v>
      </c>
      <c r="F46" s="41" t="s">
        <v>17</v>
      </c>
      <c r="G46" s="41" t="str">
        <f t="shared" si="5"/>
        <v>ZONA DE RIESGO ALTA</v>
      </c>
      <c r="H46" s="41"/>
      <c r="I46" s="41">
        <v>3</v>
      </c>
      <c r="J46" s="41">
        <v>1</v>
      </c>
      <c r="K46" s="41" t="s">
        <v>15</v>
      </c>
      <c r="L46" s="41" t="str">
        <f t="shared" si="4"/>
        <v>ZONA DE RIESGO BAJA</v>
      </c>
      <c r="M46" s="333"/>
      <c r="N46" s="168"/>
      <c r="O46" s="108"/>
      <c r="P46" s="108"/>
      <c r="Q46" s="108"/>
    </row>
    <row r="47" spans="1:17" ht="79.5" customHeight="1" thickBot="1" thickTop="1">
      <c r="A47" s="41" t="str">
        <f>'ANALISIS DEL RIESGO'!A47</f>
        <v>CI01417-P</v>
      </c>
      <c r="B47" s="41" t="str">
        <f>'ANALISIS DEL RIESGO'!B47</f>
        <v>GESTIÓN DE SERVICIOS DE SALUD</v>
      </c>
      <c r="C47" s="41" t="str">
        <f>'ANALISIS DEL RIESGO'!C47</f>
        <v>QUE NO SE DE CUMPLIMIENTO A LA MEJORA CONTINUA DEL PROCESO </v>
      </c>
      <c r="D47" s="41">
        <f>'ANALISIS DEL RIESGO'!D47</f>
        <v>3</v>
      </c>
      <c r="E47" s="41">
        <f>'ANALISIS DEL RIESGO'!E47</f>
        <v>3</v>
      </c>
      <c r="F47" s="41" t="s">
        <v>17</v>
      </c>
      <c r="G47" s="41" t="str">
        <f t="shared" si="5"/>
        <v>ZONA DE RIESGO ALTA</v>
      </c>
      <c r="H47" s="41"/>
      <c r="I47" s="41">
        <v>3</v>
      </c>
      <c r="J47" s="41">
        <v>1</v>
      </c>
      <c r="K47" s="41" t="s">
        <v>15</v>
      </c>
      <c r="L47" s="41" t="str">
        <f aca="true" t="shared" si="6" ref="L47:L53">IF(K47="B",$N$1,IF(K47="M",$O$1,IF(K47="A",$P$1,IF(K47="E",$Q$1,"0"))))</f>
        <v>ZONA DE RIESGO BAJA</v>
      </c>
      <c r="M47" s="333"/>
      <c r="N47" s="168"/>
      <c r="O47" s="108"/>
      <c r="P47" s="108"/>
      <c r="Q47" s="108"/>
    </row>
    <row r="48" spans="1:17" ht="79.5" customHeight="1" thickBot="1" thickTop="1">
      <c r="A48" s="41" t="str">
        <f>'ANALISIS DEL RIESGO'!A48</f>
        <v>CI01517-P</v>
      </c>
      <c r="B48" s="41" t="str">
        <f>'ANALISIS DEL RIESGO'!B48</f>
        <v>GESTIÓN DE SERVICIOS DE SALUD</v>
      </c>
      <c r="C48" s="41" t="str">
        <f>'ANALISIS DEL RIESGO'!C48</f>
        <v>INCUMPLIMIENTO A LOS LIENAMIENTOS ESTABLECIDOS POR GESTION DOCUMENTAL PARA LA ORGANIZACIÓN DEL ARCHIVO DE GESTION</v>
      </c>
      <c r="D48" s="41">
        <f>'ANALISIS DEL RIESGO'!D48</f>
        <v>3</v>
      </c>
      <c r="E48" s="41">
        <f>'ANALISIS DEL RIESGO'!E48</f>
        <v>3</v>
      </c>
      <c r="F48" s="41" t="s">
        <v>17</v>
      </c>
      <c r="G48" s="41" t="str">
        <f t="shared" si="5"/>
        <v>ZONA DE RIESGO ALTA</v>
      </c>
      <c r="H48" s="41"/>
      <c r="I48" s="41">
        <v>3</v>
      </c>
      <c r="J48" s="41">
        <v>1</v>
      </c>
      <c r="K48" s="41" t="s">
        <v>15</v>
      </c>
      <c r="L48" s="41" t="str">
        <f t="shared" si="6"/>
        <v>ZONA DE RIESGO BAJA</v>
      </c>
      <c r="M48" s="333"/>
      <c r="N48" s="168"/>
      <c r="O48" s="108"/>
      <c r="P48" s="108"/>
      <c r="Q48" s="108"/>
    </row>
    <row r="49" spans="1:17" ht="79.5" customHeight="1" thickBot="1" thickTop="1">
      <c r="A49" s="41" t="str">
        <f>'ANALISIS DEL RIESGO'!A49</f>
        <v>CI01617-P</v>
      </c>
      <c r="B49" s="41" t="str">
        <f>'ANALISIS DEL RIESGO'!B49</f>
        <v>GESTIÓN DE SERVICIOS DE SALUD</v>
      </c>
      <c r="C49" s="41" t="str">
        <f>'ANALISIS DEL RIESGO'!C49</f>
        <v>QUE NO SE ESTABLEZCAN LOS RIESGOS INHERENTES AL PROCESO </v>
      </c>
      <c r="D49" s="41">
        <f>'ANALISIS DEL RIESGO'!D49</f>
        <v>3</v>
      </c>
      <c r="E49" s="41">
        <f>'ANALISIS DEL RIESGO'!E49</f>
        <v>3</v>
      </c>
      <c r="F49" s="41" t="s">
        <v>17</v>
      </c>
      <c r="G49" s="41" t="str">
        <f t="shared" si="5"/>
        <v>ZONA DE RIESGO ALTA</v>
      </c>
      <c r="H49" s="41"/>
      <c r="I49" s="41">
        <v>3</v>
      </c>
      <c r="J49" s="41">
        <v>1</v>
      </c>
      <c r="K49" s="41" t="s">
        <v>15</v>
      </c>
      <c r="L49" s="41" t="str">
        <f t="shared" si="6"/>
        <v>ZONA DE RIESGO BAJA</v>
      </c>
      <c r="M49" s="333"/>
      <c r="N49" s="168"/>
      <c r="O49" s="108"/>
      <c r="P49" s="108"/>
      <c r="Q49" s="108"/>
    </row>
    <row r="50" spans="1:17" ht="79.5" customHeight="1" thickBot="1" thickTop="1">
      <c r="A50" s="41" t="str">
        <f>'ANALISIS DEL RIESGO'!A50</f>
        <v>CI01717-P</v>
      </c>
      <c r="B50" s="41" t="str">
        <f>'ANALISIS DEL RIESGO'!B50</f>
        <v>SERVICIOS DE SALUD (SUBDIRECCION DE PRESTACIONES SOCIALES)</v>
      </c>
      <c r="C50" s="41" t="str">
        <f>'ANALISIS DEL RIESGO'!C50</f>
        <v>QUE NO  SE DE CUMPLIMIENTO A LAS ACTIVIDADES DE TRAMITES (DESACATO Y SANCIÓN)  POR PARTE DE LOS ABOGADOS SUSTANCIADORES </v>
      </c>
      <c r="D50" s="41">
        <f>'ANALISIS DEL RIESGO'!D50</f>
        <v>4</v>
      </c>
      <c r="E50" s="41">
        <f>'ANALISIS DEL RIESGO'!E50</f>
        <v>4</v>
      </c>
      <c r="F50" s="41" t="s">
        <v>17</v>
      </c>
      <c r="G50" s="41" t="str">
        <f t="shared" si="5"/>
        <v>ZONA DE RIESGO ALTA</v>
      </c>
      <c r="H50" s="41"/>
      <c r="I50" s="41">
        <v>3</v>
      </c>
      <c r="J50" s="41">
        <v>3</v>
      </c>
      <c r="K50" s="41" t="s">
        <v>17</v>
      </c>
      <c r="L50" s="41" t="str">
        <f t="shared" si="6"/>
        <v>ZONA DE RIESGO ALTA</v>
      </c>
      <c r="M50" s="333"/>
      <c r="N50" s="168"/>
      <c r="O50" s="108"/>
      <c r="P50" s="108"/>
      <c r="Q50" s="108"/>
    </row>
    <row r="51" spans="1:17" ht="79.5" customHeight="1" thickBot="1" thickTop="1">
      <c r="A51" s="41" t="str">
        <f>'ANALISIS DEL RIESGO'!A51</f>
        <v>CI01817-P</v>
      </c>
      <c r="B51" s="41" t="str">
        <f>'ANALISIS DEL RIESGO'!B51</f>
        <v>SERVICIOS DE SALUD (SUBDIRECCION DE PRESTACIONES SOCIALES)</v>
      </c>
      <c r="C51" s="41" t="str">
        <f>'ANALISIS DEL RIESGO'!C51</f>
        <v>QUE LA INFORMACIÓN DIRIGIDA AL SUBDIRECTOR NO SEA ALLEGADA </v>
      </c>
      <c r="D51" s="41">
        <f>'ANALISIS DEL RIESGO'!D51</f>
        <v>3</v>
      </c>
      <c r="E51" s="41">
        <f>'ANALISIS DEL RIESGO'!E51</f>
        <v>3</v>
      </c>
      <c r="F51" s="41" t="s">
        <v>17</v>
      </c>
      <c r="G51" s="41" t="str">
        <f t="shared" si="5"/>
        <v>ZONA DE RIESGO ALTA</v>
      </c>
      <c r="H51" s="41"/>
      <c r="I51" s="41">
        <v>3</v>
      </c>
      <c r="J51" s="41">
        <v>1</v>
      </c>
      <c r="K51" s="41" t="s">
        <v>15</v>
      </c>
      <c r="L51" s="41" t="str">
        <f t="shared" si="6"/>
        <v>ZONA DE RIESGO BAJA</v>
      </c>
      <c r="M51" s="333"/>
      <c r="N51" s="168"/>
      <c r="O51" s="108"/>
      <c r="P51" s="108"/>
      <c r="Q51" s="108"/>
    </row>
    <row r="52" spans="1:17" ht="79.5" customHeight="1" thickBot="1" thickTop="1">
      <c r="A52" s="41" t="str">
        <f>'ANALISIS DEL RIESGO'!A52</f>
        <v>CI01917-P</v>
      </c>
      <c r="B52" s="41" t="str">
        <f>'ANALISIS DEL RIESGO'!B52</f>
        <v>SERVICIOS DE SALUD (SUBDIRECCION DE PRESTACIONES SOCIALES)</v>
      </c>
      <c r="C52" s="41" t="str">
        <f>'ANALISIS DEL RIESGO'!C52</f>
        <v>QUE NO SE REALICE EL TRAMITE CORRESPONDIENTE A LA SOLICITUD DE RECOBRO DEL FOSYGA </v>
      </c>
      <c r="D52" s="41">
        <f>'ANALISIS DEL RIESGO'!D52</f>
        <v>3</v>
      </c>
      <c r="E52" s="41">
        <f>'ANALISIS DEL RIESGO'!E52</f>
        <v>3</v>
      </c>
      <c r="F52" s="41" t="s">
        <v>17</v>
      </c>
      <c r="G52" s="41" t="str">
        <f t="shared" si="5"/>
        <v>ZONA DE RIESGO ALTA</v>
      </c>
      <c r="H52" s="41"/>
      <c r="I52" s="41">
        <v>3</v>
      </c>
      <c r="J52" s="41">
        <v>1</v>
      </c>
      <c r="K52" s="41" t="s">
        <v>15</v>
      </c>
      <c r="L52" s="41" t="str">
        <f t="shared" si="6"/>
        <v>ZONA DE RIESGO BAJA</v>
      </c>
      <c r="M52" s="333"/>
      <c r="N52" s="168"/>
      <c r="O52" s="108"/>
      <c r="P52" s="108"/>
      <c r="Q52" s="108"/>
    </row>
    <row r="53" spans="1:17" ht="79.5" customHeight="1" thickBot="1" thickTop="1">
      <c r="A53" s="41" t="str">
        <f>'ANALISIS DEL RIESGO'!A53</f>
        <v>CI02017-P</v>
      </c>
      <c r="B53" s="41" t="str">
        <f>'ANALISIS DEL RIESGO'!B53</f>
        <v>SERVICIOS DE SALUD (SUBDIRECCION DE PRESTACIONES SOCIALES)</v>
      </c>
      <c r="C53" s="41" t="str">
        <f>'ANALISIS DEL RIESGO'!C53</f>
        <v>INCUMPLIMIENTO DEL PROCEDIMIENTO ESTABLECIDO POR GESTIÓN DOCUMENTAL PARA LA DIGITALIZACIÓN 4 TO CHULO </v>
      </c>
      <c r="D53" s="41">
        <f>'ANALISIS DEL RIESGO'!D53</f>
        <v>3</v>
      </c>
      <c r="E53" s="41">
        <f>'ANALISIS DEL RIESGO'!E53</f>
        <v>3</v>
      </c>
      <c r="F53" s="41" t="s">
        <v>17</v>
      </c>
      <c r="G53" s="41" t="str">
        <f t="shared" si="5"/>
        <v>ZONA DE RIESGO ALTA</v>
      </c>
      <c r="H53" s="41"/>
      <c r="I53" s="41">
        <v>3</v>
      </c>
      <c r="J53" s="41">
        <v>1</v>
      </c>
      <c r="K53" s="41" t="s">
        <v>15</v>
      </c>
      <c r="L53" s="41" t="str">
        <f t="shared" si="6"/>
        <v>ZONA DE RIESGO BAJA</v>
      </c>
      <c r="M53" s="333"/>
      <c r="N53" s="168"/>
      <c r="O53" s="108"/>
      <c r="P53" s="108"/>
      <c r="Q53" s="108"/>
    </row>
    <row r="54" spans="1:17" ht="79.5" customHeight="1" thickBot="1" thickTop="1">
      <c r="A54" s="81" t="str">
        <f>'ANALISIS DEL RIESGO'!A54</f>
        <v>CA08214-P</v>
      </c>
      <c r="B54" s="81" t="str">
        <f>'ANALISIS DEL RIESGO'!B54</f>
        <v>GESTION DE RECURSOS FINANCIEROS</v>
      </c>
      <c r="C54" s="81" t="str">
        <f>'ANALISIS DEL RIESGO'!C54</f>
        <v>POSIBLES INCUMPLIMIENTO A LOS PLANES INSTITUCIONALES DE LA ENTIDAD</v>
      </c>
      <c r="D54" s="81">
        <f>'ANALISIS DEL RIESGO'!D54</f>
        <v>4</v>
      </c>
      <c r="E54" s="81">
        <f>'ANALISIS DEL RIESGO'!E54</f>
        <v>1</v>
      </c>
      <c r="F54" s="81" t="s">
        <v>16</v>
      </c>
      <c r="G54" s="81" t="str">
        <f>IF(F54="B",$N$1,IF(F54="M",$O$1,IF(F54="A",$P$1,IF(F54="E",$Q$1,"0"))))</f>
        <v>ZONA DE RIESGO MODERADA</v>
      </c>
      <c r="H54" s="81"/>
      <c r="I54" s="81">
        <v>3</v>
      </c>
      <c r="J54" s="81">
        <v>1</v>
      </c>
      <c r="K54" s="81" t="s">
        <v>15</v>
      </c>
      <c r="L54" s="81" t="str">
        <f t="shared" si="4"/>
        <v>ZONA DE RIESGO BAJA</v>
      </c>
      <c r="M54" s="98" t="str">
        <f t="shared" si="2"/>
        <v>Asumir el Riesgo</v>
      </c>
      <c r="N54" s="174"/>
      <c r="O54" s="122"/>
      <c r="P54" s="122"/>
      <c r="Q54" s="122"/>
    </row>
    <row r="55" spans="1:17" ht="79.5" customHeight="1" thickBot="1" thickTop="1">
      <c r="A55" s="81" t="str">
        <f>'ANALISIS DEL RIESGO'!A55</f>
        <v>CA05413-P</v>
      </c>
      <c r="B55" s="81" t="str">
        <f>'ANALISIS DEL RIESGO'!B55</f>
        <v>GESTION DE RECURSOS FINANCIEROS</v>
      </c>
      <c r="C55" s="81" t="str">
        <f>'ANALISIS DEL RIESGO'!C55</f>
        <v>QUE LA DOCUMENTACION DEL PROCESO NO SE RECUPERE CON OPORTUNIDAD</v>
      </c>
      <c r="D55" s="81">
        <f>'ANALISIS DEL RIESGO'!D55</f>
        <v>3</v>
      </c>
      <c r="E55" s="81">
        <f>'ANALISIS DEL RIESGO'!E55</f>
        <v>2</v>
      </c>
      <c r="F55" s="81" t="s">
        <v>16</v>
      </c>
      <c r="G55" s="81" t="str">
        <f>IF(F55="B",$N$1,IF(F55="M",$O$1,IF(F55="A",$P$1,IF(F55="E",$Q$1,"0"))))</f>
        <v>ZONA DE RIESGO MODERADA</v>
      </c>
      <c r="H55" s="81"/>
      <c r="I55" s="81">
        <v>2</v>
      </c>
      <c r="J55" s="81">
        <v>2</v>
      </c>
      <c r="K55" s="81" t="s">
        <v>15</v>
      </c>
      <c r="L55" s="81" t="str">
        <f t="shared" si="4"/>
        <v>ZONA DE RIESGO BAJA</v>
      </c>
      <c r="M55" s="98" t="str">
        <f t="shared" si="2"/>
        <v>Asumir el Riesgo</v>
      </c>
      <c r="N55" s="174"/>
      <c r="O55" s="122"/>
      <c r="P55" s="122"/>
      <c r="Q55" s="122"/>
    </row>
    <row r="56" spans="1:17" ht="79.5" customHeight="1" thickBot="1" thickTop="1">
      <c r="A56" s="81" t="str">
        <f>'ANALISIS DEL RIESGO'!A56</f>
        <v>CA02215-P</v>
      </c>
      <c r="B56" s="81" t="str">
        <f>'ANALISIS DEL RIESGO'!B56</f>
        <v>GESTION DE RECURSOS FINANCIEROS</v>
      </c>
      <c r="C56" s="81" t="str">
        <f>'ANALISIS DEL RIESGO'!C56</f>
        <v>POSIBLE MEDICION INADECUADA DEL INDICADOR ESTRATEGICO  DEL PROCESO GESTION FINANCIERA </v>
      </c>
      <c r="D56" s="224">
        <f>'ANALISIS DEL RIESGO'!D56</f>
        <v>3</v>
      </c>
      <c r="E56" s="224">
        <f>'ANALISIS DEL RIESGO'!E56</f>
        <v>2</v>
      </c>
      <c r="F56" s="81" t="s">
        <v>16</v>
      </c>
      <c r="G56" s="81" t="str">
        <f aca="true" t="shared" si="7" ref="G56:G73">IF(F56="B",$N$1,IF(F56="M",$O$1,IF(F56="A",$P$1,IF(F56="E",$Q$1,"0"))))</f>
        <v>ZONA DE RIESGO MODERADA</v>
      </c>
      <c r="H56" s="81"/>
      <c r="I56" s="81">
        <v>2</v>
      </c>
      <c r="J56" s="81">
        <v>2</v>
      </c>
      <c r="K56" s="81" t="s">
        <v>15</v>
      </c>
      <c r="L56" s="81" t="str">
        <f aca="true" t="shared" si="8" ref="L56:L73">IF(K56="B",$N$1,IF(K56="M",$O$1,IF(K56="A",$P$1,IF(K56="E",$Q$1,"0"))))</f>
        <v>ZONA DE RIESGO BAJA</v>
      </c>
      <c r="M56" s="98" t="str">
        <f t="shared" si="2"/>
        <v>Asumir el Riesgo</v>
      </c>
      <c r="N56" s="174"/>
      <c r="O56" s="122"/>
      <c r="P56" s="122"/>
      <c r="Q56" s="122"/>
    </row>
    <row r="57" spans="1:17" ht="79.5" customHeight="1" thickBot="1" thickTop="1">
      <c r="A57" s="224" t="str">
        <f>'ANALISIS DEL RIESGO'!A57</f>
        <v>CI01117-P</v>
      </c>
      <c r="B57" s="224" t="str">
        <f>'ANALISIS DEL RIESGO'!B57</f>
        <v>GESTION DE RECURSOS FINANCIEROS (CONTABILIDAD) </v>
      </c>
      <c r="C57" s="224" t="str">
        <f>'ANALISIS DEL RIESGO'!C57</f>
        <v>QUE NO SE CUENTE CON EL DOCUMENTO FUENTE DE LA ENTIDAD BANCARIA QUE DA EVIDENCIA DE LA CONCILIACIÓN (EXTRACTO BANCARIO)  </v>
      </c>
      <c r="D57" s="224">
        <f>'ANALISIS DEL RIESGO'!D57</f>
        <v>3</v>
      </c>
      <c r="E57" s="224">
        <f>'ANALISIS DEL RIESGO'!E57</f>
        <v>2</v>
      </c>
      <c r="F57" s="224" t="s">
        <v>16</v>
      </c>
      <c r="G57" s="224" t="str">
        <f t="shared" si="7"/>
        <v>ZONA DE RIESGO MODERADA</v>
      </c>
      <c r="H57" s="224"/>
      <c r="I57" s="224">
        <v>2</v>
      </c>
      <c r="J57" s="224">
        <v>2</v>
      </c>
      <c r="K57" s="224" t="s">
        <v>15</v>
      </c>
      <c r="L57" s="224" t="str">
        <f t="shared" si="8"/>
        <v>ZONA DE RIESGO BAJA</v>
      </c>
      <c r="M57" s="98" t="str">
        <f t="shared" si="2"/>
        <v>Asumir el Riesgo</v>
      </c>
      <c r="N57" s="174"/>
      <c r="O57" s="122"/>
      <c r="P57" s="122"/>
      <c r="Q57" s="122"/>
    </row>
    <row r="58" spans="1:17" ht="79.5" customHeight="1" thickBot="1" thickTop="1">
      <c r="A58" s="224" t="str">
        <f>'ANALISIS DEL RIESGO'!A58</f>
        <v>CI01217-P</v>
      </c>
      <c r="B58" s="224" t="str">
        <f>'ANALISIS DEL RIESGO'!B58</f>
        <v>GESTION DE RECURSOS FINANCIEROS (CONTABILIDAD) </v>
      </c>
      <c r="C58" s="224" t="str">
        <f>'ANALISIS DEL RIESGO'!C58</f>
        <v>INCUMPLIMIENTO DEL INSTRUCTIVO ESTABLECIDO PARA EL MANEJO DEL ARCHIVO DE GESTIÓN  </v>
      </c>
      <c r="D58" s="224">
        <f>'ANALISIS DEL RIESGO'!D58</f>
        <v>3</v>
      </c>
      <c r="E58" s="224">
        <f>'ANALISIS DEL RIESGO'!E58</f>
        <v>2</v>
      </c>
      <c r="F58" s="224" t="s">
        <v>16</v>
      </c>
      <c r="G58" s="224" t="str">
        <f t="shared" si="7"/>
        <v>ZONA DE RIESGO MODERADA</v>
      </c>
      <c r="H58" s="224"/>
      <c r="I58" s="224">
        <v>2</v>
      </c>
      <c r="J58" s="224">
        <v>2</v>
      </c>
      <c r="K58" s="224" t="s">
        <v>15</v>
      </c>
      <c r="L58" s="224" t="str">
        <f t="shared" si="8"/>
        <v>ZONA DE RIESGO BAJA</v>
      </c>
      <c r="M58" s="98" t="str">
        <f t="shared" si="2"/>
        <v>Asumir el Riesgo</v>
      </c>
      <c r="N58" s="174"/>
      <c r="O58" s="122"/>
      <c r="P58" s="122"/>
      <c r="Q58" s="122"/>
    </row>
    <row r="59" spans="1:17" ht="79.5" customHeight="1" thickBot="1" thickTop="1">
      <c r="A59" s="86" t="str">
        <f>'ANALISIS DEL RIESGO'!A59</f>
        <v>N/A</v>
      </c>
      <c r="B59" s="86" t="str">
        <f>'ANALISIS DEL RIESGO'!B59</f>
        <v>GESTION DE SERVICIOS ADMINISTRATIVOS</v>
      </c>
      <c r="C59" s="86" t="str">
        <f>'ANALISIS DEL RIESGO'!C59</f>
        <v>POSIBLE DESORGANIZACION DEL ALMACEN</v>
      </c>
      <c r="D59" s="86">
        <f>'ANALISIS DEL RIESGO'!D59</f>
        <v>3</v>
      </c>
      <c r="E59" s="86">
        <f>'ANALISIS DEL RIESGO'!E59</f>
        <v>1</v>
      </c>
      <c r="F59" s="86" t="s">
        <v>15</v>
      </c>
      <c r="G59" s="86" t="str">
        <f t="shared" si="7"/>
        <v>ZONA DE RIESGO BAJA</v>
      </c>
      <c r="H59" s="86"/>
      <c r="I59" s="86">
        <v>2</v>
      </c>
      <c r="J59" s="86">
        <v>2</v>
      </c>
      <c r="K59" s="86" t="s">
        <v>15</v>
      </c>
      <c r="L59" s="86" t="str">
        <f t="shared" si="8"/>
        <v>ZONA DE RIESGO BAJA</v>
      </c>
      <c r="M59" s="98" t="str">
        <f t="shared" si="2"/>
        <v>Asumir el Riesgo</v>
      </c>
      <c r="N59" s="155"/>
      <c r="O59" s="83"/>
      <c r="P59" s="83"/>
      <c r="Q59" s="83"/>
    </row>
    <row r="60" spans="1:17" ht="79.5" customHeight="1" hidden="1" thickBot="1" thickTop="1">
      <c r="A60" s="27" t="e">
        <f>'ANALISIS DEL RIESGO'!#REF!</f>
        <v>#REF!</v>
      </c>
      <c r="B60" s="27" t="e">
        <f>'ANALISIS DEL RIESGO'!#REF!</f>
        <v>#REF!</v>
      </c>
      <c r="C60" s="27" t="e">
        <f>'ANALISIS DEL RIESGO'!#REF!</f>
        <v>#REF!</v>
      </c>
      <c r="D60" s="27" t="e">
        <f>'ANALISIS DEL RIESGO'!#REF!</f>
        <v>#REF!</v>
      </c>
      <c r="E60" s="27" t="e">
        <f>'ANALISIS DEL RIESGO'!#REF!</f>
        <v>#REF!</v>
      </c>
      <c r="F60" s="27" t="s">
        <v>17</v>
      </c>
      <c r="G60" s="27" t="str">
        <f t="shared" si="7"/>
        <v>ZONA DE RIESGO ALTA</v>
      </c>
      <c r="H60" s="27"/>
      <c r="I60" s="27">
        <v>3</v>
      </c>
      <c r="J60" s="27">
        <v>2</v>
      </c>
      <c r="K60" s="27" t="s">
        <v>16</v>
      </c>
      <c r="L60" s="27" t="str">
        <f t="shared" si="8"/>
        <v>ZONA DE RIESGO MODERADA</v>
      </c>
      <c r="M60" s="98" t="str">
        <f t="shared" si="2"/>
        <v>Asumir el Riesgo, Reducir el Riesgo</v>
      </c>
      <c r="N60" s="29"/>
      <c r="O60" s="28"/>
      <c r="P60" s="28"/>
      <c r="Q60" s="28"/>
    </row>
    <row r="61" spans="1:17" ht="79.5" customHeight="1" thickBot="1" thickTop="1">
      <c r="A61" s="86" t="str">
        <f>'ANALISIS DEL RIESGO'!A60</f>
        <v>CA00115-P</v>
      </c>
      <c r="B61" s="86" t="str">
        <f>'ANALISIS DEL RIESGO'!B60</f>
        <v>GESTION DE SERVICIOS ADMINISTRATIVOS</v>
      </c>
      <c r="C61" s="86" t="str">
        <f>'ANALISIS DEL RIESGO'!C60</f>
        <v>QUE NO SE TOMEN LAS ACCIONES DE MEJORA EN EL CUMPLIMIENTO DEL OBJETIVO DEL PROCESO </v>
      </c>
      <c r="D61" s="86">
        <f>'ANALISIS DEL RIESGO'!D60</f>
        <v>3</v>
      </c>
      <c r="E61" s="86">
        <f>'ANALISIS DEL RIESGO'!E60</f>
        <v>3</v>
      </c>
      <c r="F61" s="86" t="s">
        <v>17</v>
      </c>
      <c r="G61" s="86" t="str">
        <f t="shared" si="7"/>
        <v>ZONA DE RIESGO ALTA</v>
      </c>
      <c r="H61" s="86"/>
      <c r="I61" s="86">
        <v>3</v>
      </c>
      <c r="J61" s="86">
        <v>2</v>
      </c>
      <c r="K61" s="86" t="s">
        <v>16</v>
      </c>
      <c r="L61" s="86" t="str">
        <f t="shared" si="8"/>
        <v>ZONA DE RIESGO MODERADA</v>
      </c>
      <c r="M61" s="98" t="str">
        <f t="shared" si="2"/>
        <v>Asumir el Riesgo, Reducir el Riesgo</v>
      </c>
      <c r="N61" s="155"/>
      <c r="O61" s="83"/>
      <c r="P61" s="83"/>
      <c r="Q61" s="83"/>
    </row>
    <row r="62" spans="1:17" ht="80.25" customHeight="1" thickBot="1" thickTop="1">
      <c r="A62" s="86" t="str">
        <f>'ANALISIS DEL RIESGO'!A61</f>
        <v>CI04015-P</v>
      </c>
      <c r="B62" s="86" t="str">
        <f>'ANALISIS DEL RIESGO'!B61</f>
        <v>GESTION DE SERVICIOS ADMINISTRATIVOS (CALI)</v>
      </c>
      <c r="C62" s="86" t="str">
        <f>'ANALISIS DEL RIESGO'!C61</f>
        <v>Demora en los tramites y peticiones de los clientes externos</v>
      </c>
      <c r="D62" s="86">
        <f>'ANALISIS DEL RIESGO'!D61</f>
        <v>3</v>
      </c>
      <c r="E62" s="86">
        <f>'ANALISIS DEL RIESGO'!E61</f>
        <v>3</v>
      </c>
      <c r="F62" s="86" t="s">
        <v>17</v>
      </c>
      <c r="G62" s="86" t="str">
        <f t="shared" si="7"/>
        <v>ZONA DE RIESGO ALTA</v>
      </c>
      <c r="H62" s="86"/>
      <c r="I62" s="86">
        <v>2</v>
      </c>
      <c r="J62" s="86">
        <v>2</v>
      </c>
      <c r="K62" s="86" t="s">
        <v>15</v>
      </c>
      <c r="L62" s="86" t="str">
        <f t="shared" si="8"/>
        <v>ZONA DE RIESGO BAJA</v>
      </c>
      <c r="M62" s="98" t="str">
        <f t="shared" si="2"/>
        <v>Asumir el Riesgo</v>
      </c>
      <c r="N62" s="155"/>
      <c r="O62" s="83"/>
      <c r="P62" s="83"/>
      <c r="Q62" s="83"/>
    </row>
    <row r="63" spans="1:17" ht="79.5" customHeight="1" thickBot="1" thickTop="1">
      <c r="A63" s="86" t="str">
        <f>'ANALISIS DEL RIESGO'!A62</f>
        <v>CI03915-P</v>
      </c>
      <c r="B63" s="86" t="str">
        <f>'ANALISIS DEL RIESGO'!B62</f>
        <v>GESTION DE SERVICIOS ADMINISTRATIVOS (BUENAVENTURA) </v>
      </c>
      <c r="C63" s="86" t="str">
        <f>'ANALISIS DEL RIESGO'!C62</f>
        <v>PERDIDA DE INFORMACION, MANO DE OBRA, DAÑOS EN LOS EQUIPOS ELECTRICOS EN LA OFICINA DE BUENAVENTURA</v>
      </c>
      <c r="D63" s="86">
        <f>'ANALISIS DEL RIESGO'!D62</f>
        <v>3</v>
      </c>
      <c r="E63" s="86">
        <f>'ANALISIS DEL RIESGO'!E62</f>
        <v>2</v>
      </c>
      <c r="F63" s="86" t="str">
        <f>'ANALISIS DEL RIESGO'!F62</f>
        <v>M</v>
      </c>
      <c r="G63" s="86" t="str">
        <f t="shared" si="7"/>
        <v>ZONA DE RIESGO MODERADA</v>
      </c>
      <c r="H63" s="86"/>
      <c r="I63" s="86">
        <v>2</v>
      </c>
      <c r="J63" s="86">
        <v>2</v>
      </c>
      <c r="K63" s="86" t="s">
        <v>15</v>
      </c>
      <c r="L63" s="86" t="str">
        <f t="shared" si="8"/>
        <v>ZONA DE RIESGO BAJA</v>
      </c>
      <c r="M63" s="98" t="str">
        <f t="shared" si="2"/>
        <v>Asumir el Riesgo</v>
      </c>
      <c r="N63" s="155"/>
      <c r="O63" s="83"/>
      <c r="P63" s="83"/>
      <c r="Q63" s="83"/>
    </row>
    <row r="64" spans="1:17" ht="79.5" customHeight="1" thickBot="1" thickTop="1">
      <c r="A64" s="86" t="str">
        <f>'ANALISIS DEL RIESGO'!A63</f>
        <v>CI00216-P</v>
      </c>
      <c r="B64" s="86" t="str">
        <f>'ANALISIS DEL RIESGO'!B63</f>
        <v>GESTION DE SERVICIOS ADMINISTRATIVOS</v>
      </c>
      <c r="C64" s="86" t="str">
        <f>'ANALISIS DEL RIESGO'!C63</f>
        <v>POSIBLES FALTANTES DE RECURSOS POR NO LEGALIZACIÓN EN TERMINOS DE OORTUNIDAD DE LOS RECIBOS PROVISIONALES </v>
      </c>
      <c r="D64" s="86">
        <f>'ANALISIS DEL RIESGO'!D63</f>
        <v>3</v>
      </c>
      <c r="E64" s="86">
        <f>'ANALISIS DEL RIESGO'!E63</f>
        <v>2</v>
      </c>
      <c r="F64" s="86" t="s">
        <v>16</v>
      </c>
      <c r="G64" s="86" t="str">
        <f t="shared" si="7"/>
        <v>ZONA DE RIESGO MODERADA</v>
      </c>
      <c r="H64" s="86"/>
      <c r="I64" s="86">
        <v>2</v>
      </c>
      <c r="J64" s="86">
        <v>2</v>
      </c>
      <c r="K64" s="86" t="s">
        <v>15</v>
      </c>
      <c r="L64" s="86" t="str">
        <f t="shared" si="8"/>
        <v>ZONA DE RIESGO BAJA</v>
      </c>
      <c r="M64" s="98" t="str">
        <f t="shared" si="2"/>
        <v>Asumir el Riesgo</v>
      </c>
      <c r="N64" s="155"/>
      <c r="O64" s="83"/>
      <c r="P64" s="83"/>
      <c r="Q64" s="83"/>
    </row>
    <row r="65" spans="1:17" ht="79.5" customHeight="1" thickBot="1" thickTop="1">
      <c r="A65" s="86" t="str">
        <f>'ANALISIS DEL RIESGO'!A64</f>
        <v>CA01717-P</v>
      </c>
      <c r="B65" s="86" t="str">
        <f>'ANALISIS DEL RIESGO'!B64</f>
        <v>GESTION DE SERVICIOS ADMINISTRATIVOS</v>
      </c>
      <c r="C65" s="86" t="str">
        <f>'ANALISIS DEL RIESGO'!C64</f>
        <v>QUE NO EXISTA UNA OPERACIÓN EFICAZ, EFICIENTE Y EFECTIVA DEL SISTEMA DE GESTIÓN DE CALIDAD. </v>
      </c>
      <c r="D65" s="86">
        <f>'ANALISIS DEL RIESGO'!D64</f>
        <v>3</v>
      </c>
      <c r="E65" s="86">
        <f>'ANALISIS DEL RIESGO'!E64</f>
        <v>2</v>
      </c>
      <c r="F65" s="86" t="s">
        <v>16</v>
      </c>
      <c r="G65" s="86" t="str">
        <f t="shared" si="7"/>
        <v>ZONA DE RIESGO MODERADA</v>
      </c>
      <c r="H65" s="86"/>
      <c r="I65" s="86">
        <v>2</v>
      </c>
      <c r="J65" s="86">
        <v>2</v>
      </c>
      <c r="K65" s="86" t="s">
        <v>15</v>
      </c>
      <c r="L65" s="86" t="str">
        <f t="shared" si="8"/>
        <v>ZONA DE RIESGO BAJA</v>
      </c>
      <c r="M65" s="98" t="str">
        <f t="shared" si="2"/>
        <v>Asumir el Riesgo</v>
      </c>
      <c r="N65" s="155"/>
      <c r="O65" s="83"/>
      <c r="P65" s="83"/>
      <c r="Q65" s="83"/>
    </row>
    <row r="66" spans="1:17" ht="79.5" customHeight="1" thickBot="1" thickTop="1">
      <c r="A66" s="51" t="str">
        <f>'ANALISIS DEL RIESGO'!A65</f>
        <v>CA00915-P</v>
      </c>
      <c r="B66" s="51" t="str">
        <f>'ANALISIS DEL RIESGO'!B65</f>
        <v>GESTION DE BIENES TRANSFERIDOS</v>
      </c>
      <c r="C66" s="51" t="str">
        <f>'ANALISIS DEL RIESGO'!C65</f>
        <v>POSIBLE INCUMPLIMIENTO DE LA NORMATIVIDAD NTCGP 1000:2009 NUMERAL 4,2,4 (CONTROL DE REGISTROS) </v>
      </c>
      <c r="D66" s="51">
        <f>'ANALISIS DEL RIESGO'!D65</f>
        <v>3</v>
      </c>
      <c r="E66" s="51">
        <f>'ANALISIS DEL RIESGO'!E65</f>
        <v>3</v>
      </c>
      <c r="F66" s="51" t="s">
        <v>17</v>
      </c>
      <c r="G66" s="51" t="str">
        <f t="shared" si="7"/>
        <v>ZONA DE RIESGO ALTA</v>
      </c>
      <c r="H66" s="51"/>
      <c r="I66" s="51">
        <v>2</v>
      </c>
      <c r="J66" s="51">
        <v>2</v>
      </c>
      <c r="K66" s="51" t="s">
        <v>15</v>
      </c>
      <c r="L66" s="51" t="str">
        <f t="shared" si="8"/>
        <v>ZONA DE RIESGO BAJA</v>
      </c>
      <c r="M66" s="98" t="str">
        <f t="shared" si="2"/>
        <v>Asumir el Riesgo</v>
      </c>
      <c r="N66" s="187"/>
      <c r="O66" s="157"/>
      <c r="P66" s="157"/>
      <c r="Q66" s="157"/>
    </row>
    <row r="67" spans="1:17" ht="66" customHeight="1" thickBot="1" thickTop="1">
      <c r="A67" s="51" t="str">
        <f>'ANALISIS DEL RIESGO'!A66</f>
        <v>CA01015-P</v>
      </c>
      <c r="B67" s="51" t="str">
        <f>'ANALISIS DEL RIESGO'!B66</f>
        <v>GESTION DE BIENES TRANSFERIDOS</v>
      </c>
      <c r="C67" s="51" t="str">
        <f>'ANALISIS DEL RIESGO'!C66</f>
        <v>POSIBLE INCUMPLIMIENTO DE LA NORMATIVIDAD NTCGP 1000: 2009 4,2,3 (CONTROL DE DOCUMENTOS) </v>
      </c>
      <c r="D67" s="51">
        <f>'ANALISIS DEL RIESGO'!D66</f>
        <v>3</v>
      </c>
      <c r="E67" s="51">
        <f>'ANALISIS DEL RIESGO'!E66</f>
        <v>3</v>
      </c>
      <c r="F67" s="51" t="s">
        <v>17</v>
      </c>
      <c r="G67" s="51" t="str">
        <f t="shared" si="7"/>
        <v>ZONA DE RIESGO ALTA</v>
      </c>
      <c r="H67" s="51"/>
      <c r="I67" s="51">
        <v>2</v>
      </c>
      <c r="J67" s="51">
        <v>2</v>
      </c>
      <c r="K67" s="51" t="s">
        <v>15</v>
      </c>
      <c r="L67" s="51" t="str">
        <f t="shared" si="8"/>
        <v>ZONA DE RIESGO BAJA</v>
      </c>
      <c r="M67" s="98" t="str">
        <f t="shared" si="2"/>
        <v>Asumir el Riesgo</v>
      </c>
      <c r="N67" s="187"/>
      <c r="O67" s="157"/>
      <c r="P67" s="157"/>
      <c r="Q67" s="157"/>
    </row>
    <row r="68" spans="1:17" ht="79.5" customHeight="1" thickBot="1" thickTop="1">
      <c r="A68" s="51" t="str">
        <f>'ANALISIS DEL RIESGO'!A67</f>
        <v>CA01315-P</v>
      </c>
      <c r="B68" s="51" t="str">
        <f>'ANALISIS DEL RIESGO'!B67</f>
        <v>GESTION DE BIENES TRANSFERIDOS</v>
      </c>
      <c r="C68" s="51" t="str">
        <f>'ANALISIS DEL RIESGO'!C67</f>
        <v>QUE NO SE TOMEN LAS ACCIONES DE MEJORA EN EL CUMPLIMIENTO DEL OBJETIVO DEL PROCESO </v>
      </c>
      <c r="D68" s="51">
        <f>'ANALISIS DEL RIESGO'!D67</f>
        <v>3</v>
      </c>
      <c r="E68" s="51">
        <f>'ANALISIS DEL RIESGO'!E67</f>
        <v>2</v>
      </c>
      <c r="F68" s="51" t="s">
        <v>16</v>
      </c>
      <c r="G68" s="51" t="str">
        <f t="shared" si="7"/>
        <v>ZONA DE RIESGO MODERADA</v>
      </c>
      <c r="H68" s="51"/>
      <c r="I68" s="51">
        <v>2</v>
      </c>
      <c r="J68" s="51">
        <v>2</v>
      </c>
      <c r="K68" s="51" t="s">
        <v>15</v>
      </c>
      <c r="L68" s="51" t="str">
        <f t="shared" si="8"/>
        <v>ZONA DE RIESGO BAJA</v>
      </c>
      <c r="M68" s="98" t="str">
        <f t="shared" si="2"/>
        <v>Asumir el Riesgo</v>
      </c>
      <c r="N68" s="187"/>
      <c r="O68" s="157"/>
      <c r="P68" s="157"/>
      <c r="Q68" s="157"/>
    </row>
    <row r="69" spans="1:17" ht="79.5" customHeight="1" thickBot="1" thickTop="1">
      <c r="A69" s="51" t="str">
        <f>'ANALISIS DEL RIESGO'!A68</f>
        <v>CA01817-P</v>
      </c>
      <c r="B69" s="51" t="str">
        <f>'ANALISIS DEL RIESGO'!B68</f>
        <v>GESTION DE BIENES TRANSFERIDOS</v>
      </c>
      <c r="C69" s="51" t="str">
        <f>'ANALISIS DEL RIESGO'!C68</f>
        <v>QUE NO SE DE UN CORRECTO FUNCIONAMIENTO DEL SISTEMA DE GESTIÓN </v>
      </c>
      <c r="D69" s="51">
        <f>'ANALISIS DEL RIESGO'!D68</f>
        <v>3</v>
      </c>
      <c r="E69" s="51">
        <f>'ANALISIS DEL RIESGO'!E68</f>
        <v>3</v>
      </c>
      <c r="F69" s="51" t="s">
        <v>17</v>
      </c>
      <c r="G69" s="51" t="str">
        <f t="shared" si="7"/>
        <v>ZONA DE RIESGO ALTA</v>
      </c>
      <c r="H69" s="51"/>
      <c r="I69" s="51">
        <v>3</v>
      </c>
      <c r="J69" s="51">
        <v>2</v>
      </c>
      <c r="K69" s="51" t="s">
        <v>16</v>
      </c>
      <c r="L69" s="51" t="str">
        <f t="shared" si="8"/>
        <v>ZONA DE RIESGO MODERADA</v>
      </c>
      <c r="M69" s="98" t="str">
        <f t="shared" si="2"/>
        <v>Asumir el Riesgo, Reducir el Riesgo</v>
      </c>
      <c r="N69" s="187"/>
      <c r="O69" s="157"/>
      <c r="P69" s="157"/>
      <c r="Q69" s="157"/>
    </row>
    <row r="70" spans="1:17" ht="79.5" customHeight="1" thickBot="1" thickTop="1">
      <c r="A70" s="207" t="str">
        <f>'ANALISIS DEL RIESGO'!A69</f>
        <v>CI02117-P</v>
      </c>
      <c r="B70" s="207" t="str">
        <f>'ANALISIS DEL RIESGO'!B69</f>
        <v>GESTION DE PRESTACIONES ECONOMICAS</v>
      </c>
      <c r="C70" s="207" t="str">
        <f>'ANALISIS DEL RIESGO'!C69</f>
        <v>QUE NO SE ESTABLEZCAN LOS RIESGOS INHERENTES AL PROCESO </v>
      </c>
      <c r="D70" s="207">
        <f>'ANALISIS DEL RIESGO'!D69</f>
        <v>3</v>
      </c>
      <c r="E70" s="207">
        <f>'ANALISIS DEL RIESGO'!E69</f>
        <v>2</v>
      </c>
      <c r="F70" s="207" t="s">
        <v>610</v>
      </c>
      <c r="G70" s="207" t="str">
        <f t="shared" si="7"/>
        <v>ZONA DE RIESGO MODERADA</v>
      </c>
      <c r="H70" s="207"/>
      <c r="I70" s="207">
        <v>2</v>
      </c>
      <c r="J70" s="207">
        <v>2</v>
      </c>
      <c r="K70" s="207" t="s">
        <v>612</v>
      </c>
      <c r="L70" s="207" t="str">
        <f t="shared" si="8"/>
        <v>ZONA DE RIESGO BAJA</v>
      </c>
      <c r="M70" s="333" t="str">
        <f t="shared" si="2"/>
        <v>Asumir el Riesgo</v>
      </c>
      <c r="N70" s="209"/>
      <c r="O70" s="206"/>
      <c r="P70" s="206"/>
      <c r="Q70" s="206"/>
    </row>
    <row r="71" spans="1:17" ht="79.5" customHeight="1" thickBot="1" thickTop="1">
      <c r="A71" s="224" t="str">
        <f>'ANALISIS DEL RIESGO'!A70</f>
        <v>CI00517-P</v>
      </c>
      <c r="B71" s="224" t="str">
        <f>'ANALISIS DEL RIESGO'!B70</f>
        <v>ASISTENCIA JURIDICA </v>
      </c>
      <c r="C71" s="224" t="str">
        <f>'ANALISIS DEL RIESGO'!C70</f>
        <v>POSIBLE INCUMPLIMIENTO DEL SISTEMA DE GESTIÓN DE CALIDAD  Y DE LA MEJORA CONTINUA DEL PROCESO ASISTENCIA JURIDICA </v>
      </c>
      <c r="D71" s="224">
        <f>'ANALISIS DEL RIESGO'!D70</f>
        <v>3</v>
      </c>
      <c r="E71" s="224">
        <f>'ANALISIS DEL RIESGO'!E70</f>
        <v>2</v>
      </c>
      <c r="F71" s="224" t="s">
        <v>16</v>
      </c>
      <c r="G71" s="224" t="str">
        <f t="shared" si="7"/>
        <v>ZONA DE RIESGO MODERADA</v>
      </c>
      <c r="H71" s="224"/>
      <c r="I71" s="224">
        <v>2</v>
      </c>
      <c r="J71" s="224">
        <v>2</v>
      </c>
      <c r="K71" s="224" t="s">
        <v>15</v>
      </c>
      <c r="L71" s="224" t="str">
        <f t="shared" si="8"/>
        <v>ZONA DE RIESGO BAJA</v>
      </c>
      <c r="M71" s="98" t="str">
        <f t="shared" si="2"/>
        <v>Asumir el Riesgo</v>
      </c>
      <c r="N71" s="174"/>
      <c r="O71" s="122"/>
      <c r="P71" s="122"/>
      <c r="Q71" s="122"/>
    </row>
    <row r="72" spans="1:17" ht="57" customHeight="1" thickBot="1" thickTop="1">
      <c r="A72" s="224" t="str">
        <f>'ANALISIS DEL RIESGO'!A71</f>
        <v>CI00617-P</v>
      </c>
      <c r="B72" s="224" t="str">
        <f>'ANALISIS DEL RIESGO'!B71</f>
        <v>ASISTENCIA JURIDICA </v>
      </c>
      <c r="C72" s="224" t="str">
        <f>'ANALISIS DEL RIESGO'!C71</f>
        <v>DESACTUALIZACIÓN DE LA MATRIZ PRIMARIA Y SECUNDARIA, DE LA FICHA DE CARACTERIZACIÓN Y NORMOGRAMA DEL PROCESO </v>
      </c>
      <c r="D72" s="224">
        <f>'ANALISIS DEL RIESGO'!D71</f>
        <v>1</v>
      </c>
      <c r="E72" s="224">
        <f>'ANALISIS DEL RIESGO'!E71</f>
        <v>2</v>
      </c>
      <c r="F72" s="224" t="s">
        <v>16</v>
      </c>
      <c r="G72" s="224" t="str">
        <f t="shared" si="7"/>
        <v>ZONA DE RIESGO MODERADA</v>
      </c>
      <c r="H72" s="224"/>
      <c r="I72" s="224"/>
      <c r="J72" s="224"/>
      <c r="K72" s="224"/>
      <c r="L72" s="224" t="str">
        <f t="shared" si="8"/>
        <v>0</v>
      </c>
      <c r="M72" s="98" t="str">
        <f>IF(K72="B",$N$2,IF(K72="M",$O$2,IF(K72="A",$P$2,IF(K72="E",$Q$2,"0"))))</f>
        <v>0</v>
      </c>
      <c r="N72" s="122"/>
      <c r="O72" s="122"/>
      <c r="P72" s="122"/>
      <c r="Q72" s="122"/>
    </row>
    <row r="73" spans="1:17" ht="60.75" customHeight="1" thickBot="1" thickTop="1">
      <c r="A73" s="224" t="str">
        <f>'ANALISIS DEL RIESGO'!A72</f>
        <v>CI00717-P</v>
      </c>
      <c r="B73" s="224" t="str">
        <f>'ANALISIS DEL RIESGO'!B72</f>
        <v>ASISTENCIA JURIDICA </v>
      </c>
      <c r="C73" s="224" t="str">
        <f>'ANALISIS DEL RIESGO'!C72</f>
        <v>QUE NO SE PUEDA VERIFICAR LAS EVIDENCIAS EN LA AUDITORIA POR PARTE DE LA OFICINA DE  CONTROL INTRERNO Y CONLLEVE A UNA NO CONFORMIDAD DEL PROCESO ASISTENCIA JURIDICA </v>
      </c>
      <c r="D73" s="224">
        <f>'ANALISIS DEL RIESGO'!D72</f>
        <v>3</v>
      </c>
      <c r="E73" s="224">
        <f>'ANALISIS DEL RIESGO'!E72</f>
        <v>3</v>
      </c>
      <c r="F73" s="224" t="s">
        <v>17</v>
      </c>
      <c r="G73" s="224" t="str">
        <f t="shared" si="7"/>
        <v>ZONA DE RIESGO ALTA</v>
      </c>
      <c r="H73" s="224"/>
      <c r="I73" s="224">
        <v>2</v>
      </c>
      <c r="J73" s="224">
        <v>2</v>
      </c>
      <c r="K73" s="224" t="s">
        <v>15</v>
      </c>
      <c r="L73" s="224" t="str">
        <f t="shared" si="8"/>
        <v>ZONA DE RIESGO BAJA</v>
      </c>
      <c r="M73" s="98" t="str">
        <f>IF(K73="B",$N$2,IF(K73="M",$O$2,IF(K73="A",$P$2,IF(K73="E",$Q$2,"0"))))</f>
        <v>Asumir el Riesgo</v>
      </c>
      <c r="N73" s="122"/>
      <c r="O73" s="122"/>
      <c r="P73" s="122"/>
      <c r="Q73" s="122"/>
    </row>
    <row r="74" ht="13.5" thickTop="1"/>
  </sheetData>
  <sheetProtection/>
  <mergeCells count="16">
    <mergeCell ref="A6:A7"/>
    <mergeCell ref="A1:C4"/>
    <mergeCell ref="D1:J2"/>
    <mergeCell ref="L1:M3"/>
    <mergeCell ref="D3:J3"/>
    <mergeCell ref="D4:G4"/>
    <mergeCell ref="H4:J4"/>
    <mergeCell ref="L4:M4"/>
    <mergeCell ref="L6:L7"/>
    <mergeCell ref="M6:M7"/>
    <mergeCell ref="B6:B7"/>
    <mergeCell ref="C6:C7"/>
    <mergeCell ref="D6:E6"/>
    <mergeCell ref="G6:G7"/>
    <mergeCell ref="H6:H7"/>
    <mergeCell ref="I6:J6"/>
  </mergeCells>
  <conditionalFormatting sqref="H36:H55 G8:G73 L8:M73">
    <cfRule type="containsText" priority="553" dxfId="2" operator="containsText" text="Zona de Riesgo Extrema">
      <formula>NOT(ISERROR(SEARCH("Zona de Riesgo Extrema",G8)))</formula>
    </cfRule>
    <cfRule type="containsText" priority="554" dxfId="4" operator="containsText" text="Zona de Riesgo Alta">
      <formula>NOT(ISERROR(SEARCH("Zona de Riesgo Alta",G8)))</formula>
    </cfRule>
    <cfRule type="containsText" priority="555" dxfId="3" operator="containsText" text="Zona de Riesgo Moderada">
      <formula>NOT(ISERROR(SEARCH("Zona de Riesgo Moderada",G8)))</formula>
    </cfRule>
    <cfRule type="containsText" priority="556" dxfId="13" operator="containsText" text="Zona de Riesgo Baja">
      <formula>NOT(ISERROR(SEARCH("Zona de Riesgo Baja",G8)))</formula>
    </cfRule>
  </conditionalFormatting>
  <conditionalFormatting sqref="L1:L7 L74:L65536">
    <cfRule type="containsText" priority="549" dxfId="2" operator="containsText" text="Zona de Riesgo Extrema">
      <formula>NOT(ISERROR(SEARCH("Zona de Riesgo Extrema",L1)))</formula>
    </cfRule>
    <cfRule type="containsText" priority="550" dxfId="1" operator="containsText" text="Zona de Riesgo Baja">
      <formula>NOT(ISERROR(SEARCH("Zona de Riesgo Baja",L1)))</formula>
    </cfRule>
    <cfRule type="containsText" priority="551" dxfId="0" operator="containsText" text="Zona de Riesgo Moderada">
      <formula>NOT(ISERROR(SEARCH("Zona de Riesgo Moderada",L1)))</formula>
    </cfRule>
    <cfRule type="containsText" priority="552" dxfId="4" operator="containsText" text="Zona de Riesgo Alta">
      <formula>NOT(ISERROR(SEARCH("Zona de Riesgo Alta",L1)))</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92"/>
  <sheetViews>
    <sheetView tabSelected="1" zoomScale="80" zoomScaleNormal="80" zoomScalePageLayoutView="0" workbookViewId="0" topLeftCell="O1">
      <pane ySplit="8" topLeftCell="A42" activePane="bottomLeft" state="frozen"/>
      <selection pane="topLeft" activeCell="F1" sqref="F1"/>
      <selection pane="bottomLeft" activeCell="Q46" sqref="Q46"/>
    </sheetView>
  </sheetViews>
  <sheetFormatPr defaultColWidth="11.421875" defaultRowHeight="12.75"/>
  <cols>
    <col min="1" max="1" width="20.7109375" style="17" customWidth="1"/>
    <col min="2" max="2" width="18.28125" style="17" customWidth="1"/>
    <col min="3" max="3" width="17.00390625" style="17" customWidth="1"/>
    <col min="4" max="4" width="22.7109375" style="17" customWidth="1"/>
    <col min="5" max="5" width="29.57421875" style="17" customWidth="1"/>
    <col min="6" max="6" width="20.00390625" style="17" customWidth="1"/>
    <col min="7" max="7" width="18.140625" style="17" customWidth="1"/>
    <col min="8" max="8" width="70.28125" style="17" customWidth="1"/>
    <col min="9" max="9" width="13.57421875" style="7" customWidth="1"/>
    <col min="10" max="10" width="12.57421875" style="7" customWidth="1"/>
    <col min="11" max="11" width="18.7109375" style="7" customWidth="1"/>
    <col min="12" max="12" width="30.421875" style="14" customWidth="1"/>
    <col min="13" max="13" width="52.8515625" style="7" bestFit="1" customWidth="1"/>
    <col min="14" max="14" width="24.8515625" style="79" customWidth="1"/>
    <col min="15" max="15" width="23.8515625" style="79" customWidth="1"/>
    <col min="16" max="16" width="23.8515625" style="35" customWidth="1"/>
    <col min="17" max="17" width="96.7109375" style="421" customWidth="1"/>
    <col min="18" max="18" width="78.140625" style="267" customWidth="1"/>
    <col min="19" max="19" width="27.00390625" style="7" customWidth="1"/>
    <col min="20" max="20" width="28.57421875" style="7" customWidth="1"/>
    <col min="21" max="21" width="22.140625" style="7" customWidth="1"/>
    <col min="22" max="22" width="20.421875" style="7" customWidth="1"/>
    <col min="23" max="166" width="11.421875" style="80" customWidth="1"/>
    <col min="167" max="16384" width="11.421875" style="7" customWidth="1"/>
  </cols>
  <sheetData>
    <row r="1" spans="1:22" ht="25.5" customHeight="1" thickBot="1" thickTop="1">
      <c r="A1" s="568" t="s">
        <v>47</v>
      </c>
      <c r="B1" s="569"/>
      <c r="C1" s="569"/>
      <c r="D1" s="570" t="s">
        <v>0</v>
      </c>
      <c r="E1" s="570"/>
      <c r="F1" s="570"/>
      <c r="G1" s="570"/>
      <c r="H1" s="570"/>
      <c r="I1" s="570"/>
      <c r="J1" s="570"/>
      <c r="K1" s="570"/>
      <c r="L1" s="570"/>
      <c r="M1" s="570"/>
      <c r="N1" s="570"/>
      <c r="O1" s="570"/>
      <c r="P1" s="570"/>
      <c r="Q1" s="570"/>
      <c r="R1" s="570"/>
      <c r="S1" s="570"/>
      <c r="T1" s="570"/>
      <c r="U1" s="567"/>
      <c r="V1" s="567"/>
    </row>
    <row r="2" spans="1:22" ht="27" customHeight="1" thickBot="1" thickTop="1">
      <c r="A2" s="569"/>
      <c r="B2" s="569"/>
      <c r="C2" s="569"/>
      <c r="D2" s="570"/>
      <c r="E2" s="570"/>
      <c r="F2" s="570"/>
      <c r="G2" s="570"/>
      <c r="H2" s="570"/>
      <c r="I2" s="570"/>
      <c r="J2" s="570"/>
      <c r="K2" s="570"/>
      <c r="L2" s="570"/>
      <c r="M2" s="570"/>
      <c r="N2" s="570"/>
      <c r="O2" s="570"/>
      <c r="P2" s="570"/>
      <c r="Q2" s="570"/>
      <c r="R2" s="570"/>
      <c r="S2" s="570"/>
      <c r="T2" s="570"/>
      <c r="U2" s="567"/>
      <c r="V2" s="567"/>
    </row>
    <row r="3" spans="1:22" ht="15" customHeight="1" thickBot="1" thickTop="1">
      <c r="A3" s="569"/>
      <c r="B3" s="569"/>
      <c r="C3" s="569"/>
      <c r="D3" s="566" t="s">
        <v>48</v>
      </c>
      <c r="E3" s="566"/>
      <c r="F3" s="566"/>
      <c r="G3" s="566"/>
      <c r="H3" s="566"/>
      <c r="I3" s="566"/>
      <c r="J3" s="566"/>
      <c r="K3" s="566"/>
      <c r="L3" s="566"/>
      <c r="M3" s="566"/>
      <c r="N3" s="566"/>
      <c r="O3" s="566"/>
      <c r="P3" s="566"/>
      <c r="Q3" s="566"/>
      <c r="R3" s="566"/>
      <c r="S3" s="566"/>
      <c r="T3" s="566"/>
      <c r="U3" s="567"/>
      <c r="V3" s="567"/>
    </row>
    <row r="4" spans="1:22" ht="2.25" customHeight="1" thickBot="1" thickTop="1">
      <c r="A4" s="569"/>
      <c r="B4" s="569"/>
      <c r="C4" s="569"/>
      <c r="D4" s="566"/>
      <c r="E4" s="566"/>
      <c r="F4" s="566"/>
      <c r="G4" s="566"/>
      <c r="H4" s="566"/>
      <c r="I4" s="566"/>
      <c r="J4" s="566"/>
      <c r="K4" s="566"/>
      <c r="L4" s="566"/>
      <c r="M4" s="566"/>
      <c r="N4" s="566"/>
      <c r="O4" s="566"/>
      <c r="P4" s="566"/>
      <c r="Q4" s="566"/>
      <c r="R4" s="566"/>
      <c r="S4" s="566"/>
      <c r="T4" s="566"/>
      <c r="U4" s="567"/>
      <c r="V4" s="567"/>
    </row>
    <row r="5" spans="1:22" ht="15" customHeight="1" hidden="1" thickBot="1" thickTop="1">
      <c r="A5" s="513" t="s">
        <v>49</v>
      </c>
      <c r="B5" s="513"/>
      <c r="C5" s="513"/>
      <c r="D5" s="513" t="s">
        <v>50</v>
      </c>
      <c r="E5" s="513"/>
      <c r="F5" s="513"/>
      <c r="G5" s="513"/>
      <c r="H5" s="513"/>
      <c r="I5" s="513"/>
      <c r="J5" s="513"/>
      <c r="K5" s="513"/>
      <c r="L5" s="513"/>
      <c r="M5" s="513" t="s">
        <v>41</v>
      </c>
      <c r="N5" s="513"/>
      <c r="O5" s="513"/>
      <c r="P5" s="513"/>
      <c r="Q5" s="513"/>
      <c r="R5" s="513"/>
      <c r="S5" s="513"/>
      <c r="T5" s="513"/>
      <c r="U5" s="513" t="s">
        <v>6</v>
      </c>
      <c r="V5" s="513"/>
    </row>
    <row r="6" ht="20.25" customHeight="1" hidden="1" thickBot="1" thickTop="1"/>
    <row r="7" spans="1:22" ht="39.75" customHeight="1" thickBot="1" thickTop="1">
      <c r="A7" s="497" t="s">
        <v>51</v>
      </c>
      <c r="B7" s="497" t="s">
        <v>52</v>
      </c>
      <c r="C7" s="497" t="s">
        <v>53</v>
      </c>
      <c r="D7" s="497" t="s">
        <v>26</v>
      </c>
      <c r="E7" s="497" t="s">
        <v>28</v>
      </c>
      <c r="F7" s="496" t="s">
        <v>35</v>
      </c>
      <c r="G7" s="496"/>
      <c r="H7" s="496" t="s">
        <v>54</v>
      </c>
      <c r="I7" s="497" t="s">
        <v>55</v>
      </c>
      <c r="J7" s="497" t="s">
        <v>56</v>
      </c>
      <c r="K7" s="8" t="s">
        <v>57</v>
      </c>
      <c r="L7" s="497" t="s">
        <v>58</v>
      </c>
      <c r="M7" s="497" t="s">
        <v>59</v>
      </c>
      <c r="N7" s="562" t="s">
        <v>60</v>
      </c>
      <c r="O7" s="562" t="s">
        <v>61</v>
      </c>
      <c r="P7" s="577" t="s">
        <v>62</v>
      </c>
      <c r="Q7" s="497" t="s">
        <v>240</v>
      </c>
      <c r="R7" s="496" t="s">
        <v>63</v>
      </c>
      <c r="S7" s="10" t="s">
        <v>64</v>
      </c>
      <c r="T7" s="10" t="s">
        <v>65</v>
      </c>
      <c r="U7" s="496" t="s">
        <v>242</v>
      </c>
      <c r="V7" s="571" t="s">
        <v>66</v>
      </c>
    </row>
    <row r="8" spans="1:22" ht="37.5" customHeight="1" thickBot="1" thickTop="1">
      <c r="A8" s="565"/>
      <c r="B8" s="565"/>
      <c r="C8" s="565"/>
      <c r="D8" s="565"/>
      <c r="E8" s="565"/>
      <c r="F8" s="191" t="s">
        <v>7</v>
      </c>
      <c r="G8" s="191" t="s">
        <v>8</v>
      </c>
      <c r="H8" s="564"/>
      <c r="I8" s="565"/>
      <c r="J8" s="565"/>
      <c r="K8" s="12" t="s">
        <v>67</v>
      </c>
      <c r="L8" s="565"/>
      <c r="M8" s="565"/>
      <c r="N8" s="563"/>
      <c r="O8" s="563"/>
      <c r="P8" s="578"/>
      <c r="Q8" s="565"/>
      <c r="R8" s="564"/>
      <c r="S8" s="12" t="s">
        <v>241</v>
      </c>
      <c r="T8" s="12" t="s">
        <v>68</v>
      </c>
      <c r="U8" s="564"/>
      <c r="V8" s="572"/>
    </row>
    <row r="9" spans="1:166" s="97" customFormat="1" ht="62.25" customHeight="1" thickBot="1" thickTop="1">
      <c r="A9" s="558" t="str">
        <f>+'MAPA DE RIESGOS'!A8</f>
        <v>CI01813-P</v>
      </c>
      <c r="B9" s="560" t="s">
        <v>168</v>
      </c>
      <c r="C9" s="516" t="s">
        <v>169</v>
      </c>
      <c r="D9" s="514" t="str">
        <f>'MAPA DE RIESGOS'!B8</f>
        <v>DIRECCIONAMIENTO ESTRATÉGICO</v>
      </c>
      <c r="E9" s="514" t="str">
        <f>'MAPA DE RIESGOS'!C8</f>
        <v>POSIBLE CONSTRUCCIÓN DE LA DOFA DE MANERA INADECUADA</v>
      </c>
      <c r="F9" s="514">
        <f>'MAPA DE RIESGOS'!D8</f>
        <v>5</v>
      </c>
      <c r="G9" s="514">
        <f>'MAPA DE RIESGOS'!E8</f>
        <v>2</v>
      </c>
      <c r="H9" s="98" t="s">
        <v>170</v>
      </c>
      <c r="I9" s="111">
        <v>41429</v>
      </c>
      <c r="J9" s="111">
        <v>42063</v>
      </c>
      <c r="K9" s="111" t="str">
        <f aca="true" t="shared" si="0" ref="K9:K48">IF(P9=100%,("T"),(IF(P9=0%,("SI"),("P"))))</f>
        <v>P</v>
      </c>
      <c r="L9" s="514" t="s">
        <v>171</v>
      </c>
      <c r="M9" s="514" t="s">
        <v>98</v>
      </c>
      <c r="N9" s="310">
        <v>0.7</v>
      </c>
      <c r="O9" s="222">
        <v>1</v>
      </c>
      <c r="P9" s="226">
        <v>0.5</v>
      </c>
      <c r="Q9" s="573" t="s">
        <v>633</v>
      </c>
      <c r="R9" s="575" t="s">
        <v>692</v>
      </c>
      <c r="S9" s="514" t="s">
        <v>693</v>
      </c>
      <c r="T9" s="514" t="s">
        <v>694</v>
      </c>
      <c r="U9" s="516">
        <v>43017</v>
      </c>
      <c r="V9" s="514" t="s">
        <v>695</v>
      </c>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row>
    <row r="10" spans="1:166" s="97" customFormat="1" ht="53.25" customHeight="1" thickBot="1" thickTop="1">
      <c r="A10" s="559"/>
      <c r="B10" s="561"/>
      <c r="C10" s="517"/>
      <c r="D10" s="515"/>
      <c r="E10" s="515"/>
      <c r="F10" s="515"/>
      <c r="G10" s="515"/>
      <c r="H10" s="98" t="s">
        <v>172</v>
      </c>
      <c r="I10" s="111">
        <v>42063</v>
      </c>
      <c r="J10" s="111">
        <v>42076</v>
      </c>
      <c r="K10" s="111" t="str">
        <f t="shared" si="0"/>
        <v>P</v>
      </c>
      <c r="L10" s="515"/>
      <c r="M10" s="515"/>
      <c r="N10" s="310">
        <v>0.7</v>
      </c>
      <c r="O10" s="324">
        <v>1</v>
      </c>
      <c r="P10" s="226">
        <v>0.5</v>
      </c>
      <c r="Q10" s="574"/>
      <c r="R10" s="576"/>
      <c r="S10" s="515"/>
      <c r="T10" s="515"/>
      <c r="U10" s="517"/>
      <c r="V10" s="515"/>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row>
    <row r="11" spans="1:166" s="97" customFormat="1" ht="72" customHeight="1" thickBot="1" thickTop="1">
      <c r="A11" s="113" t="str">
        <f>+'MAPA DE RIESGOS'!A9</f>
        <v>CA03614-P</v>
      </c>
      <c r="B11" s="114">
        <v>41779</v>
      </c>
      <c r="C11" s="112">
        <v>41802</v>
      </c>
      <c r="D11" s="98" t="str">
        <f>'MAPA DE RIESGOS'!B9</f>
        <v>DIRECCIONAMIENTO ESTRATÉGICO</v>
      </c>
      <c r="E11" s="98" t="str">
        <f>'MAPA DE RIESGOS'!C9</f>
        <v>BRINDAR INFORMACIÓN ERRADA DE LA PLANEACIÓN ESTRATÉGICA A LOS FUNCIONARIOS DE LA ENTIDAD</v>
      </c>
      <c r="F11" s="98">
        <f>'MAPA DE RIESGOS'!D9</f>
        <v>5</v>
      </c>
      <c r="G11" s="98">
        <f>'MAPA DE RIESGOS'!E9</f>
        <v>2</v>
      </c>
      <c r="H11" s="98" t="s">
        <v>119</v>
      </c>
      <c r="I11" s="111">
        <v>41913</v>
      </c>
      <c r="J11" s="111">
        <v>42185</v>
      </c>
      <c r="K11" s="111" t="str">
        <f t="shared" si="0"/>
        <v>P</v>
      </c>
      <c r="L11" s="98" t="s">
        <v>142</v>
      </c>
      <c r="M11" s="99" t="s">
        <v>120</v>
      </c>
      <c r="N11" s="414">
        <v>0.1</v>
      </c>
      <c r="O11" s="414">
        <v>1</v>
      </c>
      <c r="P11" s="413">
        <v>0.1</v>
      </c>
      <c r="Q11" s="429" t="s">
        <v>673</v>
      </c>
      <c r="R11" s="268" t="s">
        <v>696</v>
      </c>
      <c r="S11" s="333" t="s">
        <v>693</v>
      </c>
      <c r="T11" s="333" t="s">
        <v>694</v>
      </c>
      <c r="U11" s="112">
        <v>43017</v>
      </c>
      <c r="V11" s="333" t="s">
        <v>695</v>
      </c>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row>
    <row r="12" spans="1:166" s="97" customFormat="1" ht="65.25" customHeight="1" thickBot="1" thickTop="1">
      <c r="A12" s="113" t="str">
        <f>+'MAPA DE RIESGOS'!A10</f>
        <v>CA07014-P</v>
      </c>
      <c r="B12" s="114">
        <v>41904</v>
      </c>
      <c r="C12" s="112">
        <v>41927</v>
      </c>
      <c r="D12" s="98" t="str">
        <f>'MAPA DE RIESGOS'!B10</f>
        <v>DIRECCIONAMIENTO ESTRATÉGICO</v>
      </c>
      <c r="E12" s="98" t="str">
        <f>'MAPA DE RIESGOS'!C10</f>
        <v>INCUMPLIMIENTO DEL DECRETO 943 DE MAYO DE 2014 REFERENTE A LA ACTUALIZACIÓN DEL MECI</v>
      </c>
      <c r="F12" s="98">
        <f>'MAPA DE RIESGOS'!D10</f>
        <v>4</v>
      </c>
      <c r="G12" s="98">
        <f>'MAPA DE RIESGOS'!E10</f>
        <v>2</v>
      </c>
      <c r="H12" s="98" t="s">
        <v>147</v>
      </c>
      <c r="I12" s="111">
        <v>41927</v>
      </c>
      <c r="J12" s="111">
        <v>42062</v>
      </c>
      <c r="K12" s="111" t="str">
        <f t="shared" si="0"/>
        <v>P</v>
      </c>
      <c r="L12" s="98" t="s">
        <v>141</v>
      </c>
      <c r="M12" s="99" t="s">
        <v>148</v>
      </c>
      <c r="N12" s="376">
        <v>3</v>
      </c>
      <c r="O12" s="376">
        <v>5</v>
      </c>
      <c r="P12" s="377">
        <v>0.6</v>
      </c>
      <c r="Q12" s="429" t="s">
        <v>635</v>
      </c>
      <c r="R12" s="337" t="s">
        <v>697</v>
      </c>
      <c r="S12" s="333" t="s">
        <v>698</v>
      </c>
      <c r="T12" s="333" t="s">
        <v>694</v>
      </c>
      <c r="U12" s="112">
        <v>43017</v>
      </c>
      <c r="V12" s="333" t="s">
        <v>695</v>
      </c>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row>
    <row r="13" spans="1:166" s="97" customFormat="1" ht="66.75" customHeight="1" thickBot="1" thickTop="1">
      <c r="A13" s="113" t="str">
        <f>+'MAPA DE RIESGOS'!A11</f>
        <v>CA07114-P</v>
      </c>
      <c r="B13" s="114">
        <v>41904</v>
      </c>
      <c r="C13" s="112">
        <v>41927</v>
      </c>
      <c r="D13" s="98" t="str">
        <f>'MAPA DE RIESGOS'!B11</f>
        <v>DIRECCIONAMIENTO ESTRATÉGICO</v>
      </c>
      <c r="E13" s="98" t="str">
        <f>'MAPA DE RIESGOS'!C11</f>
        <v>POSIBLES INCUMPLIMIENTOS REFERENTES A LAS ACTIVIDADES QUE DESARROLLA LA OFICINA</v>
      </c>
      <c r="F13" s="98">
        <f>'MAPA DE RIESGOS'!D11</f>
        <v>4</v>
      </c>
      <c r="G13" s="98">
        <f>'MAPA DE RIESGOS'!E11</f>
        <v>1</v>
      </c>
      <c r="H13" s="98" t="s">
        <v>152</v>
      </c>
      <c r="I13" s="111">
        <v>41927</v>
      </c>
      <c r="J13" s="111">
        <v>41993</v>
      </c>
      <c r="K13" s="111" t="str">
        <f t="shared" si="0"/>
        <v>SI</v>
      </c>
      <c r="L13" s="98" t="s">
        <v>141</v>
      </c>
      <c r="M13" s="99" t="s">
        <v>153</v>
      </c>
      <c r="N13" s="376">
        <v>0</v>
      </c>
      <c r="O13" s="376">
        <v>1</v>
      </c>
      <c r="P13" s="377">
        <v>0</v>
      </c>
      <c r="Q13" s="429" t="s">
        <v>636</v>
      </c>
      <c r="R13" s="337" t="s">
        <v>699</v>
      </c>
      <c r="S13" s="333" t="s">
        <v>698</v>
      </c>
      <c r="T13" s="333" t="s">
        <v>694</v>
      </c>
      <c r="U13" s="112">
        <v>43017</v>
      </c>
      <c r="V13" s="333" t="s">
        <v>695</v>
      </c>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row>
    <row r="14" spans="1:166" s="97" customFormat="1" ht="60.75" customHeight="1" thickBot="1" thickTop="1">
      <c r="A14" s="113" t="str">
        <f>+'MAPA DE RIESGOS'!A12</f>
        <v>CI03015-P</v>
      </c>
      <c r="B14" s="114">
        <v>42263</v>
      </c>
      <c r="C14" s="112">
        <v>42261</v>
      </c>
      <c r="D14" s="98" t="str">
        <f>'MAPA DE RIESGOS'!B12</f>
        <v>DIRECCIONAMIENTO ESTRATÉGICO</v>
      </c>
      <c r="E14" s="98" t="str">
        <f>'MAPA DE RIESGOS'!C12</f>
        <v>POSIBLE INCUMPLIMIENTO DEL NUMERAL 4,2,2  DE LA NORMA MANUAL DE CALIDAD </v>
      </c>
      <c r="F14" s="98">
        <f>'MAPA DE RIESGOS'!D12</f>
        <v>4</v>
      </c>
      <c r="G14" s="98">
        <f>'MAPA DE RIESGOS'!E12</f>
        <v>3</v>
      </c>
      <c r="H14" s="98" t="s">
        <v>296</v>
      </c>
      <c r="I14" s="111">
        <v>42439</v>
      </c>
      <c r="J14" s="111">
        <v>42551</v>
      </c>
      <c r="K14" s="111" t="str">
        <f t="shared" si="0"/>
        <v>P</v>
      </c>
      <c r="L14" s="98" t="s">
        <v>141</v>
      </c>
      <c r="M14" s="99" t="s">
        <v>297</v>
      </c>
      <c r="N14" s="417">
        <v>0.1</v>
      </c>
      <c r="O14" s="415">
        <v>1</v>
      </c>
      <c r="P14" s="416">
        <v>0.1</v>
      </c>
      <c r="Q14" s="429" t="s">
        <v>674</v>
      </c>
      <c r="R14" s="268" t="s">
        <v>700</v>
      </c>
      <c r="S14" s="333" t="s">
        <v>698</v>
      </c>
      <c r="T14" s="333" t="s">
        <v>694</v>
      </c>
      <c r="U14" s="112">
        <v>43017</v>
      </c>
      <c r="V14" s="333" t="s">
        <v>695</v>
      </c>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row>
    <row r="15" spans="1:166" s="97" customFormat="1" ht="65.25" customHeight="1" thickBot="1" thickTop="1">
      <c r="A15" s="113" t="str">
        <f>+'MAPA DE RIESGOS'!A13</f>
        <v>CI03115-P</v>
      </c>
      <c r="B15" s="114">
        <v>42263</v>
      </c>
      <c r="C15" s="112">
        <v>42261</v>
      </c>
      <c r="D15" s="98" t="str">
        <f>'MAPA DE RIESGOS'!B13</f>
        <v>DIRECCIONAMIENTO ESTRATÉGICO</v>
      </c>
      <c r="E15" s="98" t="str">
        <f>'MAPA DE RIESGOS'!C13</f>
        <v>posible contruccion de la Matriz del Plan Anticorrupción y sus componentes no acorde a la metodologia actual </v>
      </c>
      <c r="F15" s="98">
        <f>'MAPA DE RIESGOS'!D13</f>
        <v>4</v>
      </c>
      <c r="G15" s="98">
        <f>'MAPA DE RIESGOS'!E13</f>
        <v>3</v>
      </c>
      <c r="H15" s="98" t="s">
        <v>300</v>
      </c>
      <c r="I15" s="111">
        <v>42439</v>
      </c>
      <c r="J15" s="111">
        <v>42459</v>
      </c>
      <c r="K15" s="111" t="str">
        <f t="shared" si="0"/>
        <v>P</v>
      </c>
      <c r="L15" s="98" t="s">
        <v>301</v>
      </c>
      <c r="M15" s="99" t="s">
        <v>302</v>
      </c>
      <c r="N15" s="417">
        <v>0.1</v>
      </c>
      <c r="O15" s="415">
        <v>1</v>
      </c>
      <c r="P15" s="416">
        <v>0.1</v>
      </c>
      <c r="Q15" s="429" t="s">
        <v>675</v>
      </c>
      <c r="R15" s="337" t="s">
        <v>701</v>
      </c>
      <c r="S15" s="333" t="s">
        <v>698</v>
      </c>
      <c r="T15" s="333" t="s">
        <v>694</v>
      </c>
      <c r="U15" s="112">
        <v>43017</v>
      </c>
      <c r="V15" s="333" t="s">
        <v>695</v>
      </c>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row>
    <row r="16" spans="1:166" s="97" customFormat="1" ht="67.5" customHeight="1" thickBot="1" thickTop="1">
      <c r="A16" s="113" t="str">
        <f>+'MAPA DE RIESGOS'!A14</f>
        <v>CA02216-P</v>
      </c>
      <c r="B16" s="114">
        <v>42641</v>
      </c>
      <c r="C16" s="112">
        <v>42662</v>
      </c>
      <c r="D16" s="98" t="str">
        <f>'MAPA DE RIESGOS'!B14</f>
        <v>DIRECCIONAMIENTO ESTRATÉGICO</v>
      </c>
      <c r="E16" s="98" t="str">
        <f>'MAPA DE RIESGOS'!C14</f>
        <v>NO CONTAR CON LA DEBIDA OPORTUNIDAD CON LA RESOLUCION PARA UTILIZAR LOS RECURSOS ASIGNADOS EN EL PAC </v>
      </c>
      <c r="F16" s="98">
        <f>'MAPA DE RIESGOS'!D14</f>
        <v>3</v>
      </c>
      <c r="G16" s="98">
        <f>'MAPA DE RIESGOS'!E14</f>
        <v>3</v>
      </c>
      <c r="H16" s="98" t="s">
        <v>349</v>
      </c>
      <c r="I16" s="111">
        <v>42663</v>
      </c>
      <c r="J16" s="111">
        <v>42735</v>
      </c>
      <c r="K16" s="111" t="str">
        <f t="shared" si="0"/>
        <v>T</v>
      </c>
      <c r="L16" s="98" t="s">
        <v>345</v>
      </c>
      <c r="M16" s="99" t="s">
        <v>350</v>
      </c>
      <c r="N16" s="417">
        <v>1</v>
      </c>
      <c r="O16" s="417">
        <v>1</v>
      </c>
      <c r="P16" s="416">
        <v>1</v>
      </c>
      <c r="Q16" s="429" t="s">
        <v>676</v>
      </c>
      <c r="R16" s="337" t="s">
        <v>704</v>
      </c>
      <c r="S16" s="450" t="s">
        <v>702</v>
      </c>
      <c r="T16" s="333" t="s">
        <v>713</v>
      </c>
      <c r="U16" s="112">
        <v>43017</v>
      </c>
      <c r="V16" s="333" t="s">
        <v>695</v>
      </c>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row>
    <row r="17" spans="1:166" s="97" customFormat="1" ht="66.75" customHeight="1" thickBot="1" thickTop="1">
      <c r="A17" s="113" t="str">
        <f>+'MAPA DE RIESGOS'!A15</f>
        <v>CA00317-P</v>
      </c>
      <c r="B17" s="114">
        <v>42789</v>
      </c>
      <c r="C17" s="112">
        <v>42821</v>
      </c>
      <c r="D17" s="98" t="str">
        <f>'MAPA DE RIESGOS'!B15</f>
        <v>DIRECCIONAMIENTO ESTRATÉGICO</v>
      </c>
      <c r="E17" s="98" t="str">
        <f>'MAPA DE RIESGOS'!C15</f>
        <v>NO CONTAR CON LOS INSUMOS COMPLETOS PARA CONSOLIDAR EL INFORME EJECUTIVO DE REVISIÓN POR LA DRECCIÓN </v>
      </c>
      <c r="F17" s="98">
        <f>'MAPA DE RIESGOS'!D15</f>
        <v>3</v>
      </c>
      <c r="G17" s="98">
        <f>'MAPA DE RIESGOS'!E15</f>
        <v>2</v>
      </c>
      <c r="H17" s="98" t="s">
        <v>571</v>
      </c>
      <c r="I17" s="111">
        <v>42805</v>
      </c>
      <c r="J17" s="334">
        <v>43008</v>
      </c>
      <c r="K17" s="111" t="str">
        <f t="shared" si="0"/>
        <v>P</v>
      </c>
      <c r="L17" s="333" t="s">
        <v>345</v>
      </c>
      <c r="M17" s="99" t="s">
        <v>410</v>
      </c>
      <c r="N17" s="227">
        <v>0.2</v>
      </c>
      <c r="O17" s="336">
        <v>1</v>
      </c>
      <c r="P17" s="419">
        <v>0.2</v>
      </c>
      <c r="Q17" s="454" t="s">
        <v>678</v>
      </c>
      <c r="R17" s="335" t="s">
        <v>737</v>
      </c>
      <c r="S17" s="335" t="s">
        <v>698</v>
      </c>
      <c r="T17" s="335" t="s">
        <v>734</v>
      </c>
      <c r="U17" s="451">
        <v>43017</v>
      </c>
      <c r="V17" s="335" t="s">
        <v>695</v>
      </c>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row>
    <row r="18" spans="1:166" s="13" customFormat="1" ht="87" customHeight="1" thickBot="1" thickTop="1">
      <c r="A18" s="43" t="str">
        <f>+'MAPA DE RIESGOS'!A16</f>
        <v>CA05813-P</v>
      </c>
      <c r="B18" s="44">
        <v>41600</v>
      </c>
      <c r="C18" s="45">
        <v>41618</v>
      </c>
      <c r="D18" s="82" t="str">
        <f>'MAPA DE RIESGOS'!B16</f>
        <v>GESTION DE TIC`S</v>
      </c>
      <c r="E18" s="82" t="str">
        <f>'MAPA DE RIESGOS'!C16</f>
        <v>QUE SE INCUMPLA CON LAS POLITICAS DE SEGURIDAD DE LA ENTIDAD</v>
      </c>
      <c r="F18" s="82">
        <f>'MAPA DE RIESGOS'!D16</f>
        <v>2</v>
      </c>
      <c r="G18" s="82">
        <f>'MAPA DE RIESGOS'!E16</f>
        <v>3</v>
      </c>
      <c r="H18" s="82" t="s">
        <v>534</v>
      </c>
      <c r="I18" s="48">
        <v>41618</v>
      </c>
      <c r="J18" s="48">
        <v>42277</v>
      </c>
      <c r="K18" s="48" t="str">
        <f t="shared" si="0"/>
        <v>SI</v>
      </c>
      <c r="L18" s="46" t="s">
        <v>156</v>
      </c>
      <c r="M18" s="47" t="s">
        <v>100</v>
      </c>
      <c r="N18" s="400">
        <v>1</v>
      </c>
      <c r="O18" s="403">
        <v>1</v>
      </c>
      <c r="P18" s="402">
        <v>0</v>
      </c>
      <c r="Q18" s="443" t="s">
        <v>663</v>
      </c>
      <c r="R18" s="350" t="s">
        <v>703</v>
      </c>
      <c r="S18" s="312" t="s">
        <v>698</v>
      </c>
      <c r="T18" s="312" t="s">
        <v>694</v>
      </c>
      <c r="U18" s="45">
        <v>43017</v>
      </c>
      <c r="V18" s="312" t="s">
        <v>695</v>
      </c>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row>
    <row r="19" spans="1:22" ht="111" customHeight="1" thickBot="1" thickTop="1">
      <c r="A19" s="43" t="str">
        <f>+'MAPA DE RIESGOS'!A17</f>
        <v>CI00514-P</v>
      </c>
      <c r="B19" s="44">
        <v>41724</v>
      </c>
      <c r="C19" s="45">
        <v>41751</v>
      </c>
      <c r="D19" s="82" t="str">
        <f>'MAPA DE RIESGOS'!B17</f>
        <v>GESTION DE TIC`S</v>
      </c>
      <c r="E19" s="82" t="str">
        <f>'MAPA DE RIESGOS'!C17</f>
        <v>QUE SE INCUMPLA CON LAS POLITICAS DE SEGURIDAD DE LA ENTIDAD</v>
      </c>
      <c r="F19" s="82">
        <f>'MAPA DE RIESGOS'!D17</f>
        <v>2</v>
      </c>
      <c r="G19" s="82">
        <f>'MAPA DE RIESGOS'!E17</f>
        <v>4</v>
      </c>
      <c r="H19" s="82" t="s">
        <v>113</v>
      </c>
      <c r="I19" s="48">
        <v>41751</v>
      </c>
      <c r="J19" s="48">
        <v>42124</v>
      </c>
      <c r="K19" s="48" t="str">
        <f t="shared" si="0"/>
        <v>P</v>
      </c>
      <c r="L19" s="46" t="s">
        <v>140</v>
      </c>
      <c r="M19" s="47" t="s">
        <v>112</v>
      </c>
      <c r="N19" s="418">
        <v>1</v>
      </c>
      <c r="O19" s="418">
        <v>1</v>
      </c>
      <c r="P19" s="420">
        <v>0.4</v>
      </c>
      <c r="Q19" s="443" t="s">
        <v>677</v>
      </c>
      <c r="R19" s="269" t="s">
        <v>731</v>
      </c>
      <c r="S19" s="312" t="s">
        <v>693</v>
      </c>
      <c r="T19" s="312" t="s">
        <v>694</v>
      </c>
      <c r="U19" s="45">
        <v>43017</v>
      </c>
      <c r="V19" s="312" t="s">
        <v>695</v>
      </c>
    </row>
    <row r="20" spans="1:166" s="13" customFormat="1" ht="74.25" customHeight="1" thickBot="1" thickTop="1">
      <c r="A20" s="524" t="str">
        <f>+'MAPA DE RIESGOS'!A18</f>
        <v>CI01514-P</v>
      </c>
      <c r="B20" s="527">
        <v>41793</v>
      </c>
      <c r="C20" s="551">
        <v>41814</v>
      </c>
      <c r="D20" s="530" t="str">
        <f>'MAPA DE RIESGOS'!B18</f>
        <v>GESTION DE TIC`S</v>
      </c>
      <c r="E20" s="530" t="str">
        <f>'MAPA DE RIESGOS'!C18</f>
        <v>POSIBLE UTILIZACION DE FORMATOS INCORRECTOS POR PARTE DE LOS FUNCIONARIOS DE LA ENTIDAD</v>
      </c>
      <c r="F20" s="530">
        <f>'MAPA DE RIESGOS'!D18</f>
        <v>2</v>
      </c>
      <c r="G20" s="530">
        <f>'MAPA DE RIESGOS'!E18</f>
        <v>4</v>
      </c>
      <c r="H20" s="82" t="s">
        <v>234</v>
      </c>
      <c r="I20" s="48">
        <v>42135</v>
      </c>
      <c r="J20" s="48">
        <v>42185</v>
      </c>
      <c r="K20" s="48" t="str">
        <f t="shared" si="0"/>
        <v>T</v>
      </c>
      <c r="L20" s="46" t="s">
        <v>138</v>
      </c>
      <c r="M20" s="47" t="s">
        <v>112</v>
      </c>
      <c r="N20" s="400">
        <v>1</v>
      </c>
      <c r="O20" s="400">
        <v>1</v>
      </c>
      <c r="P20" s="402">
        <v>1</v>
      </c>
      <c r="Q20" s="443" t="s">
        <v>664</v>
      </c>
      <c r="R20" s="269" t="s">
        <v>712</v>
      </c>
      <c r="S20" s="312" t="s">
        <v>705</v>
      </c>
      <c r="T20" s="312" t="s">
        <v>714</v>
      </c>
      <c r="U20" s="45">
        <v>43017</v>
      </c>
      <c r="V20" s="312" t="s">
        <v>695</v>
      </c>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row>
    <row r="21" spans="1:166" s="34" customFormat="1" ht="30.75" customHeight="1" hidden="1" thickBot="1" thickTop="1">
      <c r="A21" s="526"/>
      <c r="B21" s="529"/>
      <c r="C21" s="553"/>
      <c r="D21" s="532"/>
      <c r="E21" s="532"/>
      <c r="F21" s="532"/>
      <c r="G21" s="532"/>
      <c r="H21" s="36" t="s">
        <v>125</v>
      </c>
      <c r="I21" s="31">
        <v>41821</v>
      </c>
      <c r="J21" s="31">
        <v>41912</v>
      </c>
      <c r="K21" s="31" t="str">
        <f t="shared" si="0"/>
        <v>SI</v>
      </c>
      <c r="L21" s="36" t="s">
        <v>139</v>
      </c>
      <c r="M21" s="30" t="s">
        <v>126</v>
      </c>
      <c r="N21" s="400"/>
      <c r="O21" s="403"/>
      <c r="P21" s="402"/>
      <c r="Q21" s="443"/>
      <c r="R21" s="270"/>
      <c r="S21" s="312"/>
      <c r="T21" s="312"/>
      <c r="U21" s="45"/>
      <c r="V21" s="312"/>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row>
    <row r="22" spans="1:166" s="13" customFormat="1" ht="74.25" customHeight="1" thickBot="1" thickTop="1">
      <c r="A22" s="212" t="str">
        <f>+'MAPA DE RIESGOS'!A19</f>
        <v>CA03515-P</v>
      </c>
      <c r="B22" s="192">
        <v>42236</v>
      </c>
      <c r="C22" s="193">
        <v>42256</v>
      </c>
      <c r="D22" s="82" t="str">
        <f>'MAPA DE RIESGOS'!B19</f>
        <v>GESTION DE TIC`S</v>
      </c>
      <c r="E22" s="82" t="str">
        <f>'MAPA DE RIESGOS'!C19</f>
        <v>POSIBLE ATAQUE DE SEGURIDAD </v>
      </c>
      <c r="F22" s="82">
        <f>'MAPA DE RIESGOS'!D19</f>
        <v>3</v>
      </c>
      <c r="G22" s="82">
        <f>'MAPA DE RIESGOS'!E19</f>
        <v>3</v>
      </c>
      <c r="H22" s="82" t="s">
        <v>255</v>
      </c>
      <c r="I22" s="48">
        <v>42277</v>
      </c>
      <c r="J22" s="48">
        <v>42368</v>
      </c>
      <c r="K22" s="48" t="str">
        <f t="shared" si="0"/>
        <v>P</v>
      </c>
      <c r="L22" s="46" t="s">
        <v>143</v>
      </c>
      <c r="M22" s="47" t="s">
        <v>99</v>
      </c>
      <c r="N22" s="400">
        <v>1</v>
      </c>
      <c r="O22" s="403">
        <v>1</v>
      </c>
      <c r="P22" s="402">
        <v>0.5</v>
      </c>
      <c r="Q22" s="443" t="s">
        <v>665</v>
      </c>
      <c r="R22" s="350" t="s">
        <v>732</v>
      </c>
      <c r="S22" s="312" t="s">
        <v>698</v>
      </c>
      <c r="T22" s="312" t="s">
        <v>734</v>
      </c>
      <c r="U22" s="45">
        <v>43017</v>
      </c>
      <c r="V22" s="312" t="s">
        <v>695</v>
      </c>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row>
    <row r="23" spans="1:166" s="39" customFormat="1" ht="64.5" customHeight="1" thickBot="1" thickTop="1">
      <c r="A23" s="212" t="str">
        <f>+'MAPA DE RIESGOS'!A20</f>
        <v>CA01316-P</v>
      </c>
      <c r="B23" s="192">
        <v>42418</v>
      </c>
      <c r="C23" s="193">
        <v>42445</v>
      </c>
      <c r="D23" s="82" t="str">
        <f>'MAPA DE RIESGOS'!B20</f>
        <v>GESTION DE TIC`S</v>
      </c>
      <c r="E23" s="82" t="str">
        <f>'MAPA DE RIESGOS'!C20</f>
        <v>POSIBLE INSTALACIÓN DE SOFTWARE ILEGAL </v>
      </c>
      <c r="F23" s="82">
        <f>'MAPA DE RIESGOS'!D20</f>
        <v>3</v>
      </c>
      <c r="G23" s="82">
        <f>'MAPA DE RIESGOS'!E20</f>
        <v>3</v>
      </c>
      <c r="H23" s="82" t="s">
        <v>315</v>
      </c>
      <c r="I23" s="48">
        <v>42445</v>
      </c>
      <c r="J23" s="48">
        <v>42551</v>
      </c>
      <c r="K23" s="48" t="str">
        <f t="shared" si="0"/>
        <v>P</v>
      </c>
      <c r="L23" s="46" t="s">
        <v>143</v>
      </c>
      <c r="M23" s="47" t="s">
        <v>325</v>
      </c>
      <c r="N23" s="400">
        <v>1</v>
      </c>
      <c r="O23" s="403">
        <v>1</v>
      </c>
      <c r="P23" s="402">
        <v>0.1</v>
      </c>
      <c r="Q23" s="443" t="s">
        <v>666</v>
      </c>
      <c r="R23" s="269" t="s">
        <v>733</v>
      </c>
      <c r="S23" s="312" t="s">
        <v>698</v>
      </c>
      <c r="T23" s="312" t="s">
        <v>734</v>
      </c>
      <c r="U23" s="45">
        <v>43017</v>
      </c>
      <c r="V23" s="426" t="s">
        <v>695</v>
      </c>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row>
    <row r="24" spans="1:166" s="39" customFormat="1" ht="75" customHeight="1" thickBot="1" thickTop="1">
      <c r="A24" s="212" t="str">
        <f>+'MAPA DE RIESGOS'!A21</f>
        <v>CA01416-P</v>
      </c>
      <c r="B24" s="192">
        <v>42418</v>
      </c>
      <c r="C24" s="193">
        <v>42445</v>
      </c>
      <c r="D24" s="82" t="str">
        <f>'MAPA DE RIESGOS'!B21</f>
        <v>GESTION DE TIC`S</v>
      </c>
      <c r="E24" s="82" t="str">
        <f>'MAPA DE RIESGOS'!C21</f>
        <v>INCUMPLIMIENTO DE LA LEY 1712 DE 2014</v>
      </c>
      <c r="F24" s="82">
        <f>'MAPA DE RIESGOS'!D21</f>
        <v>3</v>
      </c>
      <c r="G24" s="82">
        <f>'MAPA DE RIESGOS'!E21</f>
        <v>3</v>
      </c>
      <c r="H24" s="82" t="s">
        <v>319</v>
      </c>
      <c r="I24" s="48">
        <v>42445</v>
      </c>
      <c r="J24" s="48">
        <v>42551</v>
      </c>
      <c r="K24" s="48" t="str">
        <f t="shared" si="0"/>
        <v>T</v>
      </c>
      <c r="L24" s="46" t="s">
        <v>143</v>
      </c>
      <c r="M24" s="47" t="s">
        <v>99</v>
      </c>
      <c r="N24" s="400">
        <v>1</v>
      </c>
      <c r="O24" s="403">
        <v>1</v>
      </c>
      <c r="P24" s="402">
        <v>1</v>
      </c>
      <c r="Q24" s="443" t="s">
        <v>667</v>
      </c>
      <c r="R24" s="269" t="s">
        <v>712</v>
      </c>
      <c r="S24" s="452" t="s">
        <v>706</v>
      </c>
      <c r="T24" s="452" t="s">
        <v>715</v>
      </c>
      <c r="U24" s="45">
        <v>43017</v>
      </c>
      <c r="V24" s="426" t="s">
        <v>695</v>
      </c>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row>
    <row r="25" spans="1:166" s="39" customFormat="1" ht="83.25" customHeight="1" thickBot="1" thickTop="1">
      <c r="A25" s="212" t="str">
        <f>+'MAPA DE RIESGOS'!A22</f>
        <v>CA01516-P</v>
      </c>
      <c r="B25" s="192">
        <v>42418</v>
      </c>
      <c r="C25" s="193">
        <v>42445</v>
      </c>
      <c r="D25" s="82" t="str">
        <f>'MAPA DE RIESGOS'!B22</f>
        <v>GESTION DE TIC`S</v>
      </c>
      <c r="E25" s="82" t="str">
        <f>'MAPA DE RIESGOS'!C22</f>
        <v>QUE NO SE TENGAN CANALES EFECTIVOS DE COMUNICACIÓN CON EL CIUDADANO </v>
      </c>
      <c r="F25" s="82">
        <f>'MAPA DE RIESGOS'!D22</f>
        <v>3</v>
      </c>
      <c r="G25" s="82">
        <f>'MAPA DE RIESGOS'!E22</f>
        <v>3</v>
      </c>
      <c r="H25" s="82" t="s">
        <v>323</v>
      </c>
      <c r="I25" s="48">
        <v>42445</v>
      </c>
      <c r="J25" s="48">
        <v>42551</v>
      </c>
      <c r="K25" s="48" t="str">
        <f t="shared" si="0"/>
        <v>SI</v>
      </c>
      <c r="L25" s="46" t="s">
        <v>143</v>
      </c>
      <c r="M25" s="47" t="s">
        <v>324</v>
      </c>
      <c r="N25" s="400">
        <v>1</v>
      </c>
      <c r="O25" s="403">
        <v>1</v>
      </c>
      <c r="P25" s="402">
        <v>0</v>
      </c>
      <c r="Q25" s="443" t="s">
        <v>663</v>
      </c>
      <c r="R25" s="269" t="s">
        <v>703</v>
      </c>
      <c r="S25" s="312" t="s">
        <v>698</v>
      </c>
      <c r="T25" s="312" t="s">
        <v>694</v>
      </c>
      <c r="U25" s="45">
        <v>43017</v>
      </c>
      <c r="V25" s="426" t="s">
        <v>695</v>
      </c>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row>
    <row r="26" spans="1:22" s="80" customFormat="1" ht="66" customHeight="1" thickBot="1" thickTop="1">
      <c r="A26" s="256" t="str">
        <f>+'MAPA DE RIESGOS'!A23</f>
        <v>CI00117-P</v>
      </c>
      <c r="B26" s="257">
        <v>42816</v>
      </c>
      <c r="C26" s="258">
        <v>42844</v>
      </c>
      <c r="D26" s="223" t="str">
        <f>'MAPA DE RIESGOS'!B23</f>
        <v>GESTION DE TIC`S</v>
      </c>
      <c r="E26" s="223" t="str">
        <f>'MAPA DE RIESGOS'!C23</f>
        <v>INSTALACIÓN DE SOFTWARE  ILEGAL </v>
      </c>
      <c r="F26" s="223">
        <f>'MAPA DE RIESGOS'!D23</f>
        <v>4</v>
      </c>
      <c r="G26" s="223">
        <f>'MAPA DE RIESGOS'!E23</f>
        <v>4</v>
      </c>
      <c r="H26" s="223" t="s">
        <v>502</v>
      </c>
      <c r="I26" s="48">
        <v>42844</v>
      </c>
      <c r="J26" s="48">
        <v>42916</v>
      </c>
      <c r="K26" s="48" t="str">
        <f t="shared" si="0"/>
        <v>P</v>
      </c>
      <c r="L26" s="223" t="s">
        <v>143</v>
      </c>
      <c r="M26" s="47" t="s">
        <v>503</v>
      </c>
      <c r="N26" s="400">
        <v>1</v>
      </c>
      <c r="O26" s="403">
        <v>1</v>
      </c>
      <c r="P26" s="402">
        <v>0.2</v>
      </c>
      <c r="Q26" s="443" t="s">
        <v>666</v>
      </c>
      <c r="R26" s="271" t="s">
        <v>733</v>
      </c>
      <c r="S26" s="312" t="s">
        <v>698</v>
      </c>
      <c r="T26" s="312" t="s">
        <v>734</v>
      </c>
      <c r="U26" s="45">
        <v>43017</v>
      </c>
      <c r="V26" s="426" t="s">
        <v>695</v>
      </c>
    </row>
    <row r="27" spans="1:22" s="80" customFormat="1" ht="63" customHeight="1" thickBot="1" thickTop="1">
      <c r="A27" s="256" t="str">
        <f>+'MAPA DE RIESGOS'!A24</f>
        <v>CI00217-P</v>
      </c>
      <c r="B27" s="257">
        <v>42816</v>
      </c>
      <c r="C27" s="258">
        <v>42844</v>
      </c>
      <c r="D27" s="223" t="str">
        <f>'MAPA DE RIESGOS'!B24</f>
        <v>GESTION DE TIC`S</v>
      </c>
      <c r="E27" s="223" t="str">
        <f>'MAPA DE RIESGOS'!C24</f>
        <v>INCUMPLIMIENTO A LA NORMATIVIDAD </v>
      </c>
      <c r="F27" s="223">
        <f>'MAPA DE RIESGOS'!D24</f>
        <v>3</v>
      </c>
      <c r="G27" s="223">
        <f>'MAPA DE RIESGOS'!E24</f>
        <v>3</v>
      </c>
      <c r="H27" s="223" t="s">
        <v>508</v>
      </c>
      <c r="I27" s="48">
        <v>42844</v>
      </c>
      <c r="J27" s="48">
        <v>42916</v>
      </c>
      <c r="K27" s="48" t="str">
        <f t="shared" si="0"/>
        <v>T</v>
      </c>
      <c r="L27" s="223" t="s">
        <v>143</v>
      </c>
      <c r="M27" s="47" t="s">
        <v>527</v>
      </c>
      <c r="N27" s="400">
        <v>1</v>
      </c>
      <c r="O27" s="403">
        <v>1</v>
      </c>
      <c r="P27" s="402">
        <v>1</v>
      </c>
      <c r="Q27" s="443" t="s">
        <v>668</v>
      </c>
      <c r="R27" s="271" t="s">
        <v>730</v>
      </c>
      <c r="S27" s="452" t="s">
        <v>706</v>
      </c>
      <c r="T27" s="452" t="s">
        <v>739</v>
      </c>
      <c r="U27" s="45">
        <v>43017</v>
      </c>
      <c r="V27" s="426" t="s">
        <v>695</v>
      </c>
    </row>
    <row r="28" spans="1:22" s="80" customFormat="1" ht="59.25" customHeight="1" thickBot="1" thickTop="1">
      <c r="A28" s="256" t="str">
        <f>+'MAPA DE RIESGOS'!A25</f>
        <v>CI00317-P</v>
      </c>
      <c r="B28" s="257">
        <v>42816</v>
      </c>
      <c r="C28" s="258">
        <v>42844</v>
      </c>
      <c r="D28" s="223" t="str">
        <f>'MAPA DE RIESGOS'!B25</f>
        <v>GESTION DE TIC`S</v>
      </c>
      <c r="E28" s="223" t="str">
        <f>'MAPA DE RIESGOS'!C25</f>
        <v>DAÑO Y DETERIORO DE LOS EQUIPOS DE COMPUTO </v>
      </c>
      <c r="F28" s="223">
        <f>'MAPA DE RIESGOS'!D25</f>
        <v>3</v>
      </c>
      <c r="G28" s="223">
        <f>'MAPA DE RIESGOS'!E25</f>
        <v>3</v>
      </c>
      <c r="H28" s="223" t="s">
        <v>512</v>
      </c>
      <c r="I28" s="48">
        <v>42844</v>
      </c>
      <c r="J28" s="48">
        <v>42916</v>
      </c>
      <c r="K28" s="48" t="str">
        <f t="shared" si="0"/>
        <v>SI</v>
      </c>
      <c r="L28" s="223" t="s">
        <v>143</v>
      </c>
      <c r="M28" s="47" t="s">
        <v>528</v>
      </c>
      <c r="N28" s="400">
        <v>1</v>
      </c>
      <c r="O28" s="403">
        <v>1</v>
      </c>
      <c r="P28" s="402">
        <v>0</v>
      </c>
      <c r="Q28" s="443" t="s">
        <v>663</v>
      </c>
      <c r="R28" s="271" t="s">
        <v>703</v>
      </c>
      <c r="S28" s="312" t="s">
        <v>698</v>
      </c>
      <c r="T28" s="312" t="s">
        <v>694</v>
      </c>
      <c r="U28" s="45">
        <v>43017</v>
      </c>
      <c r="V28" s="426" t="s">
        <v>695</v>
      </c>
    </row>
    <row r="29" spans="1:22" s="28" customFormat="1" ht="25.5" customHeight="1" hidden="1" thickBot="1" thickTop="1">
      <c r="A29" s="524" t="str">
        <f>+'MAPA DE RIESGOS'!A26</f>
        <v>CI00417-P</v>
      </c>
      <c r="B29" s="527">
        <v>42816</v>
      </c>
      <c r="C29" s="551">
        <v>42844</v>
      </c>
      <c r="D29" s="530" t="str">
        <f>'MAPA DE RIESGOS'!B26</f>
        <v>GESTION DE TIC`S</v>
      </c>
      <c r="E29" s="530" t="str">
        <f>'MAPA DE RIESGOS'!C26</f>
        <v>QUE NO EXISTA UN PUNTO DE RECUPERACIÓN ANTE DESASTRES </v>
      </c>
      <c r="F29" s="530">
        <f>'MAPA DE RIESGOS'!D26</f>
        <v>3</v>
      </c>
      <c r="G29" s="530">
        <f>'MAPA DE RIESGOS'!E26</f>
        <v>3</v>
      </c>
      <c r="H29" s="27" t="s">
        <v>516</v>
      </c>
      <c r="I29" s="284">
        <v>42844</v>
      </c>
      <c r="J29" s="284">
        <v>42916</v>
      </c>
      <c r="K29" s="284" t="str">
        <f t="shared" si="0"/>
        <v>SI</v>
      </c>
      <c r="L29" s="27" t="s">
        <v>143</v>
      </c>
      <c r="M29" s="285" t="s">
        <v>529</v>
      </c>
      <c r="N29" s="399"/>
      <c r="O29" s="404"/>
      <c r="P29" s="401"/>
      <c r="Q29" s="447"/>
      <c r="R29" s="351"/>
      <c r="S29" s="27"/>
      <c r="T29" s="27"/>
      <c r="U29" s="292"/>
      <c r="V29" s="27"/>
    </row>
    <row r="30" spans="1:22" s="28" customFormat="1" ht="42" customHeight="1" hidden="1" thickBot="1" thickTop="1">
      <c r="A30" s="525"/>
      <c r="B30" s="528"/>
      <c r="C30" s="552"/>
      <c r="D30" s="531"/>
      <c r="E30" s="531"/>
      <c r="F30" s="531"/>
      <c r="G30" s="531"/>
      <c r="H30" s="27" t="s">
        <v>517</v>
      </c>
      <c r="I30" s="284">
        <v>42844</v>
      </c>
      <c r="J30" s="284">
        <v>42916</v>
      </c>
      <c r="K30" s="284" t="str">
        <f t="shared" si="0"/>
        <v>SI</v>
      </c>
      <c r="L30" s="27" t="s">
        <v>143</v>
      </c>
      <c r="M30" s="285" t="s">
        <v>530</v>
      </c>
      <c r="N30" s="399"/>
      <c r="O30" s="404"/>
      <c r="P30" s="401"/>
      <c r="Q30" s="447"/>
      <c r="R30" s="351"/>
      <c r="S30" s="27"/>
      <c r="T30" s="27"/>
      <c r="U30" s="292"/>
      <c r="V30" s="27"/>
    </row>
    <row r="31" spans="1:22" s="80" customFormat="1" ht="61.5" customHeight="1" thickBot="1" thickTop="1">
      <c r="A31" s="525"/>
      <c r="B31" s="528"/>
      <c r="C31" s="552"/>
      <c r="D31" s="531"/>
      <c r="E31" s="531"/>
      <c r="F31" s="531"/>
      <c r="G31" s="531"/>
      <c r="H31" s="223" t="s">
        <v>518</v>
      </c>
      <c r="I31" s="48">
        <v>42917</v>
      </c>
      <c r="J31" s="48">
        <v>43008</v>
      </c>
      <c r="K31" s="48" t="str">
        <f t="shared" si="0"/>
        <v>T</v>
      </c>
      <c r="L31" s="223" t="s">
        <v>143</v>
      </c>
      <c r="M31" s="47" t="s">
        <v>531</v>
      </c>
      <c r="N31" s="400">
        <v>1</v>
      </c>
      <c r="O31" s="400">
        <v>1</v>
      </c>
      <c r="P31" s="405">
        <v>1</v>
      </c>
      <c r="Q31" s="443" t="s">
        <v>669</v>
      </c>
      <c r="R31" s="271" t="s">
        <v>738</v>
      </c>
      <c r="S31" s="271" t="s">
        <v>698</v>
      </c>
      <c r="T31" s="271" t="s">
        <v>734</v>
      </c>
      <c r="U31" s="456">
        <v>43017</v>
      </c>
      <c r="V31" s="426" t="s">
        <v>695</v>
      </c>
    </row>
    <row r="32" spans="1:22" s="80" customFormat="1" ht="54.75" customHeight="1" thickBot="1" thickTop="1">
      <c r="A32" s="525"/>
      <c r="B32" s="528"/>
      <c r="C32" s="552"/>
      <c r="D32" s="531"/>
      <c r="E32" s="531"/>
      <c r="F32" s="531"/>
      <c r="G32" s="531"/>
      <c r="H32" s="223" t="s">
        <v>519</v>
      </c>
      <c r="I32" s="48">
        <v>42948</v>
      </c>
      <c r="J32" s="48">
        <v>43100</v>
      </c>
      <c r="K32" s="48" t="str">
        <f t="shared" si="0"/>
        <v>P</v>
      </c>
      <c r="L32" s="223" t="s">
        <v>143</v>
      </c>
      <c r="M32" s="47" t="s">
        <v>532</v>
      </c>
      <c r="N32" s="400">
        <v>1</v>
      </c>
      <c r="O32" s="400">
        <v>1</v>
      </c>
      <c r="P32" s="405">
        <v>0.1</v>
      </c>
      <c r="Q32" s="443" t="s">
        <v>670</v>
      </c>
      <c r="R32" s="271" t="s">
        <v>740</v>
      </c>
      <c r="S32" s="271" t="s">
        <v>698</v>
      </c>
      <c r="T32" s="271" t="s">
        <v>734</v>
      </c>
      <c r="U32" s="456">
        <v>43017</v>
      </c>
      <c r="V32" s="426" t="s">
        <v>695</v>
      </c>
    </row>
    <row r="33" spans="1:22" s="80" customFormat="1" ht="46.5" customHeight="1" thickBot="1" thickTop="1">
      <c r="A33" s="526"/>
      <c r="B33" s="529"/>
      <c r="C33" s="553"/>
      <c r="D33" s="532"/>
      <c r="E33" s="532"/>
      <c r="F33" s="532"/>
      <c r="G33" s="532"/>
      <c r="H33" s="223" t="s">
        <v>520</v>
      </c>
      <c r="I33" s="48">
        <v>43101</v>
      </c>
      <c r="J33" s="48">
        <v>43189</v>
      </c>
      <c r="K33" s="48" t="str">
        <f t="shared" si="0"/>
        <v>P</v>
      </c>
      <c r="L33" s="223" t="s">
        <v>143</v>
      </c>
      <c r="M33" s="47" t="s">
        <v>533</v>
      </c>
      <c r="N33" s="400" t="s">
        <v>107</v>
      </c>
      <c r="O33" s="400" t="s">
        <v>107</v>
      </c>
      <c r="P33" s="400" t="s">
        <v>107</v>
      </c>
      <c r="Q33" s="426" t="s">
        <v>107</v>
      </c>
      <c r="R33" s="271" t="s">
        <v>107</v>
      </c>
      <c r="S33" s="271" t="s">
        <v>107</v>
      </c>
      <c r="T33" s="271" t="s">
        <v>107</v>
      </c>
      <c r="U33" s="456">
        <v>43017</v>
      </c>
      <c r="V33" s="426" t="s">
        <v>695</v>
      </c>
    </row>
    <row r="34" spans="1:22" s="316" customFormat="1" ht="66.75" customHeight="1" thickBot="1" thickTop="1">
      <c r="A34" s="372" t="str">
        <f>'MAPA DE RIESGOS'!A27</f>
        <v>CI02217-P</v>
      </c>
      <c r="B34" s="373">
        <v>42972</v>
      </c>
      <c r="C34" s="374">
        <v>43004</v>
      </c>
      <c r="D34" s="375" t="str">
        <f>'MAPA DE RIESGOS'!B27</f>
        <v>GESTION DE TIC`S</v>
      </c>
      <c r="E34" s="375" t="str">
        <f>'MAPA DE RIESGOS'!C27</f>
        <v>QUE NO SE REALICE DE MANERA ADECUADA EL MANTENIMIENTO DE LOS EQUIPOS DE COMPUTO DURANTE LA VIGENCIA </v>
      </c>
      <c r="F34" s="375">
        <f>'MAPA DE RIESGOS'!D27</f>
        <v>3</v>
      </c>
      <c r="G34" s="375">
        <f>'MAPA DE RIESGOS'!E27</f>
        <v>3</v>
      </c>
      <c r="H34" s="312" t="s">
        <v>631</v>
      </c>
      <c r="I34" s="48">
        <v>43008</v>
      </c>
      <c r="J34" s="48">
        <v>43099</v>
      </c>
      <c r="K34" s="48"/>
      <c r="L34" s="312" t="s">
        <v>143</v>
      </c>
      <c r="M34" s="47" t="s">
        <v>632</v>
      </c>
      <c r="N34" s="400" t="s">
        <v>107</v>
      </c>
      <c r="O34" s="400" t="s">
        <v>107</v>
      </c>
      <c r="P34" s="400" t="s">
        <v>107</v>
      </c>
      <c r="Q34" s="426" t="s">
        <v>107</v>
      </c>
      <c r="R34" s="271" t="s">
        <v>107</v>
      </c>
      <c r="S34" s="271" t="s">
        <v>107</v>
      </c>
      <c r="T34" s="271" t="s">
        <v>107</v>
      </c>
      <c r="U34" s="456">
        <v>43017</v>
      </c>
      <c r="V34" s="426" t="s">
        <v>695</v>
      </c>
    </row>
    <row r="35" spans="1:166" s="37" customFormat="1" ht="93" customHeight="1" thickBot="1" thickTop="1">
      <c r="A35" s="54" t="str">
        <f>+'MAPA DE RIESGOS'!A28</f>
        <v>CI01113-P</v>
      </c>
      <c r="B35" s="55">
        <v>41416</v>
      </c>
      <c r="C35" s="56">
        <v>41430</v>
      </c>
      <c r="D35" s="81" t="str">
        <f>'MAPA DE RIESGOS'!B28</f>
        <v>MEDICION Y MEJORA</v>
      </c>
      <c r="E35" s="81" t="str">
        <f>'MAPA DE RIESGOS'!C28</f>
        <v>NO DAR DIFUSION OPORTUNA DE LOS PROCEDIMIENTOS A LOS FUNCIONARIOS DE LA ENTIDAD</v>
      </c>
      <c r="F35" s="81">
        <f>'MAPA DE RIESGOS'!D28</f>
        <v>3</v>
      </c>
      <c r="G35" s="81">
        <f>'MAPA DE RIESGOS'!E28</f>
        <v>1</v>
      </c>
      <c r="H35" s="81" t="s">
        <v>173</v>
      </c>
      <c r="I35" s="59">
        <v>41430</v>
      </c>
      <c r="J35" s="59">
        <v>42069</v>
      </c>
      <c r="K35" s="59" t="str">
        <f t="shared" si="0"/>
        <v>T</v>
      </c>
      <c r="L35" s="57" t="s">
        <v>155</v>
      </c>
      <c r="M35" s="318" t="s">
        <v>176</v>
      </c>
      <c r="N35" s="387">
        <v>1</v>
      </c>
      <c r="O35" s="427">
        <v>1</v>
      </c>
      <c r="P35" s="325">
        <v>1</v>
      </c>
      <c r="Q35" s="448" t="s">
        <v>634</v>
      </c>
      <c r="R35" s="326" t="s">
        <v>712</v>
      </c>
      <c r="S35" s="318" t="s">
        <v>702</v>
      </c>
      <c r="T35" s="318" t="s">
        <v>716</v>
      </c>
      <c r="U35" s="317">
        <v>43017</v>
      </c>
      <c r="V35" s="318" t="s">
        <v>695</v>
      </c>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row>
    <row r="36" spans="1:166" s="37" customFormat="1" ht="89.25" customHeight="1" thickBot="1" thickTop="1">
      <c r="A36" s="54" t="str">
        <f>+'MAPA DE RIESGOS'!A29</f>
        <v>CA06213-P
CA07814-P</v>
      </c>
      <c r="B36" s="55">
        <v>41596</v>
      </c>
      <c r="C36" s="56">
        <v>41618</v>
      </c>
      <c r="D36" s="81" t="str">
        <f>'MAPA DE RIESGOS'!B29</f>
        <v>MEDICION Y MEJORA</v>
      </c>
      <c r="E36" s="81" t="str">
        <f>'MAPA DE RIESGOS'!C29</f>
        <v>DEBILIDADES EN LA MEDICION DEL PROCESO </v>
      </c>
      <c r="F36" s="81">
        <f>'MAPA DE RIESGOS'!D29</f>
        <v>4</v>
      </c>
      <c r="G36" s="81">
        <f>'MAPA DE RIESGOS'!E29</f>
        <v>1</v>
      </c>
      <c r="H36" s="81" t="s">
        <v>158</v>
      </c>
      <c r="I36" s="59">
        <v>41618</v>
      </c>
      <c r="J36" s="59">
        <v>41704</v>
      </c>
      <c r="K36" s="59" t="str">
        <f t="shared" si="0"/>
        <v>P</v>
      </c>
      <c r="L36" s="57" t="s">
        <v>155</v>
      </c>
      <c r="M36" s="57" t="s">
        <v>159</v>
      </c>
      <c r="N36" s="321">
        <v>0.7</v>
      </c>
      <c r="O36" s="427">
        <v>1</v>
      </c>
      <c r="P36" s="325">
        <v>0.7</v>
      </c>
      <c r="Q36" s="445" t="s">
        <v>689</v>
      </c>
      <c r="R36" s="326" t="s">
        <v>735</v>
      </c>
      <c r="S36" s="318" t="s">
        <v>698</v>
      </c>
      <c r="T36" s="318" t="s">
        <v>734</v>
      </c>
      <c r="U36" s="317">
        <v>43017</v>
      </c>
      <c r="V36" s="318" t="s">
        <v>695</v>
      </c>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row>
    <row r="37" spans="1:166" s="37" customFormat="1" ht="73.5" customHeight="1" thickBot="1" thickTop="1">
      <c r="A37" s="54" t="str">
        <f>+'MAPA DE RIESGOS'!A30</f>
        <v>CA07714-P</v>
      </c>
      <c r="B37" s="60">
        <v>41907</v>
      </c>
      <c r="C37" s="61">
        <v>41927</v>
      </c>
      <c r="D37" s="62" t="str">
        <f>'MAPA DE RIESGOS'!B30</f>
        <v>MEDICION Y MEJORA</v>
      </c>
      <c r="E37" s="62" t="str">
        <f>'MAPA DE RIESGOS'!C30</f>
        <v>POSIBLE UTILIZACION DE FORMATOS INCORRECTOS POR PARTE DE LOS FUNCIONARIOS DE LA ENTIDAD</v>
      </c>
      <c r="F37" s="62">
        <f>'MAPA DE RIESGOS'!D30</f>
        <v>3</v>
      </c>
      <c r="G37" s="62">
        <f>'MAPA DE RIESGOS'!E30</f>
        <v>3</v>
      </c>
      <c r="H37" s="62" t="s">
        <v>332</v>
      </c>
      <c r="I37" s="59" t="s">
        <v>333</v>
      </c>
      <c r="J37" s="59">
        <v>42643</v>
      </c>
      <c r="K37" s="59" t="str">
        <f t="shared" si="0"/>
        <v>T</v>
      </c>
      <c r="L37" s="57" t="s">
        <v>154</v>
      </c>
      <c r="M37" s="58" t="s">
        <v>276</v>
      </c>
      <c r="N37" s="387">
        <v>1</v>
      </c>
      <c r="O37" s="427">
        <v>1</v>
      </c>
      <c r="P37" s="325">
        <v>1</v>
      </c>
      <c r="Q37" s="448" t="s">
        <v>634</v>
      </c>
      <c r="R37" s="326" t="s">
        <v>711</v>
      </c>
      <c r="S37" s="318" t="s">
        <v>702</v>
      </c>
      <c r="T37" s="318" t="s">
        <v>714</v>
      </c>
      <c r="U37" s="317">
        <v>43017</v>
      </c>
      <c r="V37" s="318" t="s">
        <v>695</v>
      </c>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row>
    <row r="38" spans="1:166" s="37" customFormat="1" ht="114" customHeight="1" hidden="1" thickBot="1" thickTop="1">
      <c r="A38" s="54" t="e">
        <f>+'MAPA DE RIESGOS'!#REF!</f>
        <v>#REF!</v>
      </c>
      <c r="B38" s="60">
        <v>42090</v>
      </c>
      <c r="C38" s="61">
        <v>42136</v>
      </c>
      <c r="D38" s="62" t="e">
        <f>'MAPA DE RIESGOS'!#REF!</f>
        <v>#REF!</v>
      </c>
      <c r="E38" s="62" t="e">
        <f>'MAPA DE RIESGOS'!#REF!</f>
        <v>#REF!</v>
      </c>
      <c r="F38" s="62" t="e">
        <f>'MAPA DE RIESGOS'!#REF!</f>
        <v>#REF!</v>
      </c>
      <c r="G38" s="62" t="e">
        <f>'MAPA DE RIESGOS'!#REF!</f>
        <v>#REF!</v>
      </c>
      <c r="H38" s="62" t="s">
        <v>237</v>
      </c>
      <c r="I38" s="59">
        <v>42137</v>
      </c>
      <c r="J38" s="59">
        <v>42215</v>
      </c>
      <c r="K38" s="59" t="str">
        <f t="shared" si="0"/>
        <v>SI</v>
      </c>
      <c r="L38" s="57" t="s">
        <v>286</v>
      </c>
      <c r="M38" s="58" t="s">
        <v>188</v>
      </c>
      <c r="N38" s="321"/>
      <c r="O38" s="427"/>
      <c r="P38" s="225"/>
      <c r="Q38" s="428"/>
      <c r="R38" s="326"/>
      <c r="S38" s="318"/>
      <c r="T38" s="318"/>
      <c r="U38" s="317"/>
      <c r="V38" s="318"/>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row>
    <row r="39" spans="1:166" s="37" customFormat="1" ht="40.5" customHeight="1" hidden="1" thickBot="1" thickTop="1">
      <c r="A39" s="54" t="e">
        <f>+'MAPA DE RIESGOS'!#REF!</f>
        <v>#REF!</v>
      </c>
      <c r="B39" s="60">
        <v>42124</v>
      </c>
      <c r="C39" s="61">
        <v>42131</v>
      </c>
      <c r="D39" s="62" t="e">
        <f>'MAPA DE RIESGOS'!#REF!</f>
        <v>#REF!</v>
      </c>
      <c r="E39" s="62" t="e">
        <f>'MAPA DE RIESGOS'!#REF!</f>
        <v>#REF!</v>
      </c>
      <c r="F39" s="62" t="e">
        <f>'MAPA DE RIESGOS'!#REF!</f>
        <v>#REF!</v>
      </c>
      <c r="G39" s="62" t="e">
        <f>'MAPA DE RIESGOS'!#REF!</f>
        <v>#REF!</v>
      </c>
      <c r="H39" s="81" t="s">
        <v>280</v>
      </c>
      <c r="I39" s="59">
        <v>42131</v>
      </c>
      <c r="J39" s="59">
        <v>42216</v>
      </c>
      <c r="K39" s="59" t="str">
        <f t="shared" si="0"/>
        <v>SI</v>
      </c>
      <c r="L39" s="57" t="s">
        <v>256</v>
      </c>
      <c r="M39" s="58" t="s">
        <v>181</v>
      </c>
      <c r="N39" s="321"/>
      <c r="O39" s="427"/>
      <c r="P39" s="225"/>
      <c r="Q39" s="428"/>
      <c r="R39" s="326"/>
      <c r="S39" s="318"/>
      <c r="T39" s="318"/>
      <c r="U39" s="317"/>
      <c r="V39" s="318"/>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row>
    <row r="40" spans="1:166" s="37" customFormat="1" ht="87.75" customHeight="1" thickBot="1" thickTop="1">
      <c r="A40" s="54" t="str">
        <f>+'MAPA DE RIESGOS'!A31</f>
        <v>CI03215-P</v>
      </c>
      <c r="B40" s="60">
        <v>42269</v>
      </c>
      <c r="C40" s="61">
        <v>42332</v>
      </c>
      <c r="D40" s="62" t="str">
        <f>'MAPA DE RIESGOS'!B31</f>
        <v>MEDICION Y MEJORA</v>
      </c>
      <c r="E40" s="62" t="str">
        <f>'MAPA DE RIESGOS'!C31</f>
        <v>ERROR EN LA PUBLICACIÓN DE LOS DOCUMENTOS DEL SIG </v>
      </c>
      <c r="F40" s="62">
        <f>'MAPA DE RIESGOS'!D31</f>
        <v>4</v>
      </c>
      <c r="G40" s="62">
        <f>'MAPA DE RIESGOS'!E31</f>
        <v>3</v>
      </c>
      <c r="H40" s="81" t="s">
        <v>285</v>
      </c>
      <c r="I40" s="59">
        <v>42355</v>
      </c>
      <c r="J40" s="59">
        <v>42094</v>
      </c>
      <c r="K40" s="59" t="str">
        <f t="shared" si="0"/>
        <v>T</v>
      </c>
      <c r="L40" s="57" t="s">
        <v>256</v>
      </c>
      <c r="M40" s="58" t="s">
        <v>188</v>
      </c>
      <c r="N40" s="387">
        <v>1</v>
      </c>
      <c r="O40" s="427">
        <v>1</v>
      </c>
      <c r="P40" s="325">
        <v>1</v>
      </c>
      <c r="Q40" s="448" t="s">
        <v>634</v>
      </c>
      <c r="R40" s="326" t="s">
        <v>710</v>
      </c>
      <c r="S40" s="318" t="s">
        <v>702</v>
      </c>
      <c r="T40" s="318" t="s">
        <v>717</v>
      </c>
      <c r="U40" s="317">
        <v>43017</v>
      </c>
      <c r="V40" s="318" t="s">
        <v>695</v>
      </c>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row>
    <row r="41" spans="1:22" s="80" customFormat="1" ht="87.75" customHeight="1" thickBot="1" thickTop="1">
      <c r="A41" s="54" t="str">
        <f>+'MAPA DE RIESGOS'!A32</f>
        <v>CA00617-P</v>
      </c>
      <c r="B41" s="60">
        <v>42788</v>
      </c>
      <c r="C41" s="61">
        <v>42821</v>
      </c>
      <c r="D41" s="62" t="str">
        <f>'MAPA DE RIESGOS'!B32</f>
        <v>MEDICION Y MEJORA</v>
      </c>
      <c r="E41" s="62" t="str">
        <f>'MAPA DE RIESGOS'!C32</f>
        <v>QUE NO SE CUENTE CON LOS INDICADORES ADECUADOS PARA MEDIR LA GESTIÓN DEL PROCESO </v>
      </c>
      <c r="F41" s="62">
        <f>'MAPA DE RIESGOS'!D32</f>
        <v>4</v>
      </c>
      <c r="G41" s="62">
        <f>'MAPA DE RIESGOS'!E32</f>
        <v>3</v>
      </c>
      <c r="H41" s="216" t="s">
        <v>427</v>
      </c>
      <c r="I41" s="217">
        <v>42822</v>
      </c>
      <c r="J41" s="217">
        <v>42916</v>
      </c>
      <c r="K41" s="320" t="str">
        <f t="shared" si="0"/>
        <v>P</v>
      </c>
      <c r="L41" s="216" t="s">
        <v>256</v>
      </c>
      <c r="M41" s="58" t="s">
        <v>428</v>
      </c>
      <c r="N41" s="321">
        <v>0.7</v>
      </c>
      <c r="O41" s="427">
        <v>1</v>
      </c>
      <c r="P41" s="325">
        <v>0.7</v>
      </c>
      <c r="Q41" s="445" t="s">
        <v>689</v>
      </c>
      <c r="R41" s="326" t="s">
        <v>707</v>
      </c>
      <c r="S41" s="318" t="s">
        <v>698</v>
      </c>
      <c r="T41" s="318" t="s">
        <v>694</v>
      </c>
      <c r="U41" s="317">
        <v>43017</v>
      </c>
      <c r="V41" s="318" t="s">
        <v>695</v>
      </c>
    </row>
    <row r="42" spans="1:22" s="80" customFormat="1" ht="87.75" customHeight="1" thickBot="1" thickTop="1">
      <c r="A42" s="541" t="str">
        <f>+'MAPA DE RIESGOS'!A33</f>
        <v>CA00717-P</v>
      </c>
      <c r="B42" s="554">
        <v>42788</v>
      </c>
      <c r="C42" s="556">
        <v>42922</v>
      </c>
      <c r="D42" s="537" t="str">
        <f>'MAPA DE RIESGOS'!B33</f>
        <v>MEDICION Y MEJORA</v>
      </c>
      <c r="E42" s="537" t="str">
        <f>'MAPA DE RIESGOS'!C33</f>
        <v>QUE NO SE MIDA DE MANERA ADECUADA LA CONFORMIDAD DEL SISTEMA DE GESTIÓN </v>
      </c>
      <c r="F42" s="537">
        <f>'MAPA DE RIESGOS'!D33</f>
        <v>4</v>
      </c>
      <c r="G42" s="537">
        <f>'MAPA DE RIESGOS'!E33</f>
        <v>3</v>
      </c>
      <c r="H42" s="216" t="s">
        <v>563</v>
      </c>
      <c r="I42" s="217">
        <v>42923</v>
      </c>
      <c r="J42" s="217">
        <v>42946</v>
      </c>
      <c r="K42" s="320" t="str">
        <f t="shared" si="0"/>
        <v>T</v>
      </c>
      <c r="L42" s="216" t="s">
        <v>256</v>
      </c>
      <c r="M42" s="58" t="s">
        <v>566</v>
      </c>
      <c r="N42" s="321">
        <v>1</v>
      </c>
      <c r="O42" s="427">
        <v>1</v>
      </c>
      <c r="P42" s="325">
        <v>1</v>
      </c>
      <c r="Q42" s="445" t="s">
        <v>690</v>
      </c>
      <c r="R42" s="352" t="s">
        <v>736</v>
      </c>
      <c r="S42" s="455" t="s">
        <v>702</v>
      </c>
      <c r="T42" s="455" t="s">
        <v>741</v>
      </c>
      <c r="U42" s="317">
        <v>43017</v>
      </c>
      <c r="V42" s="318" t="s">
        <v>695</v>
      </c>
    </row>
    <row r="43" spans="1:22" s="316" customFormat="1" ht="87.75" customHeight="1" thickBot="1" thickTop="1">
      <c r="A43" s="542"/>
      <c r="B43" s="555"/>
      <c r="C43" s="557"/>
      <c r="D43" s="538"/>
      <c r="E43" s="538"/>
      <c r="F43" s="538"/>
      <c r="G43" s="538"/>
      <c r="H43" s="322" t="s">
        <v>564</v>
      </c>
      <c r="I43" s="323">
        <v>42923</v>
      </c>
      <c r="J43" s="323">
        <v>43008</v>
      </c>
      <c r="K43" s="320" t="str">
        <f t="shared" si="0"/>
        <v>SI</v>
      </c>
      <c r="L43" s="322" t="s">
        <v>256</v>
      </c>
      <c r="M43" s="319" t="s">
        <v>565</v>
      </c>
      <c r="N43" s="321">
        <v>0</v>
      </c>
      <c r="O43" s="427">
        <v>1</v>
      </c>
      <c r="P43" s="325">
        <v>0</v>
      </c>
      <c r="Q43" s="427" t="s">
        <v>691</v>
      </c>
      <c r="R43" s="352" t="s">
        <v>708</v>
      </c>
      <c r="S43" s="318" t="s">
        <v>698</v>
      </c>
      <c r="T43" s="318" t="s">
        <v>694</v>
      </c>
      <c r="U43" s="317">
        <v>43017</v>
      </c>
      <c r="V43" s="318" t="s">
        <v>695</v>
      </c>
    </row>
    <row r="44" spans="1:166" s="34" customFormat="1" ht="21.75" customHeight="1" hidden="1" thickBot="1" thickTop="1">
      <c r="A44" s="362"/>
      <c r="B44" s="363"/>
      <c r="C44" s="363"/>
      <c r="D44" s="364"/>
      <c r="E44" s="365"/>
      <c r="F44" s="364"/>
      <c r="G44" s="364"/>
      <c r="H44" s="147" t="s">
        <v>251</v>
      </c>
      <c r="I44" s="148">
        <v>42278</v>
      </c>
      <c r="J44" s="148">
        <v>42460</v>
      </c>
      <c r="K44" s="146" t="str">
        <f t="shared" si="0"/>
        <v>SI</v>
      </c>
      <c r="L44" s="84" t="s">
        <v>239</v>
      </c>
      <c r="M44" s="30" t="s">
        <v>216</v>
      </c>
      <c r="N44" s="328"/>
      <c r="O44" s="328"/>
      <c r="P44" s="329"/>
      <c r="Q44" s="446"/>
      <c r="R44" s="272"/>
      <c r="S44" s="32"/>
      <c r="T44" s="32"/>
      <c r="U44" s="33"/>
      <c r="V44" s="149"/>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row>
    <row r="45" spans="1:166" s="197" customFormat="1" ht="126.75" customHeight="1" hidden="1" thickBot="1" thickTop="1">
      <c r="A45" s="211" t="e">
        <f>+'MAPA DE RIESGOS'!#REF!</f>
        <v>#REF!</v>
      </c>
      <c r="B45" s="200">
        <v>42787</v>
      </c>
      <c r="C45" s="200">
        <v>42811</v>
      </c>
      <c r="D45" s="199" t="e">
        <f>'MAPA DE RIESGOS'!#REF!</f>
        <v>#REF!</v>
      </c>
      <c r="E45" s="198" t="e">
        <f>+'MAPA DE RIESGOS'!#REF!</f>
        <v>#REF!</v>
      </c>
      <c r="F45" s="198" t="e">
        <f>+'MAPA DE RIESGOS'!#REF!</f>
        <v>#REF!</v>
      </c>
      <c r="G45" s="198" t="e">
        <f>+'MAPA DE RIESGOS'!#REF!</f>
        <v>#REF!</v>
      </c>
      <c r="H45" s="141" t="s">
        <v>401</v>
      </c>
      <c r="I45" s="142">
        <v>42811</v>
      </c>
      <c r="J45" s="142">
        <v>42824</v>
      </c>
      <c r="K45" s="146" t="str">
        <f t="shared" si="0"/>
        <v>SI</v>
      </c>
      <c r="L45" s="143" t="s">
        <v>402</v>
      </c>
      <c r="M45" s="138" t="s">
        <v>403</v>
      </c>
      <c r="N45" s="327"/>
      <c r="O45" s="327"/>
      <c r="P45" s="330"/>
      <c r="Q45" s="449"/>
      <c r="R45" s="273"/>
      <c r="S45" s="150"/>
      <c r="T45" s="150"/>
      <c r="U45" s="151"/>
      <c r="V45" s="150"/>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c r="CH45" s="308"/>
      <c r="CI45" s="308"/>
      <c r="CJ45" s="308"/>
      <c r="CK45" s="308"/>
      <c r="CL45" s="308"/>
      <c r="CM45" s="308"/>
      <c r="CN45" s="308"/>
      <c r="CO45" s="308"/>
      <c r="CP45" s="308"/>
      <c r="CQ45" s="308"/>
      <c r="CR45" s="308"/>
      <c r="CS45" s="308"/>
      <c r="CT45" s="308"/>
      <c r="CU45" s="308"/>
      <c r="CV45" s="308"/>
      <c r="CW45" s="308"/>
      <c r="CX45" s="308"/>
      <c r="CY45" s="308"/>
      <c r="CZ45" s="308"/>
      <c r="DA45" s="308"/>
      <c r="DB45" s="308"/>
      <c r="DC45" s="308"/>
      <c r="DD45" s="308"/>
      <c r="DE45" s="308"/>
      <c r="DF45" s="308"/>
      <c r="DG45" s="308"/>
      <c r="DH45" s="308"/>
      <c r="DI45" s="308"/>
      <c r="DJ45" s="308"/>
      <c r="DK45" s="308"/>
      <c r="DL45" s="308"/>
      <c r="DM45" s="308"/>
      <c r="DN45" s="308"/>
      <c r="DO45" s="308"/>
      <c r="DP45" s="308"/>
      <c r="DQ45" s="308"/>
      <c r="DR45" s="308"/>
      <c r="DS45" s="308"/>
      <c r="DT45" s="308"/>
      <c r="DU45" s="308"/>
      <c r="DV45" s="308"/>
      <c r="DW45" s="308"/>
      <c r="DX45" s="308"/>
      <c r="DY45" s="308"/>
      <c r="DZ45" s="308"/>
      <c r="EA45" s="308"/>
      <c r="EB45" s="308"/>
      <c r="EC45" s="308"/>
      <c r="ED45" s="308"/>
      <c r="EE45" s="308"/>
      <c r="EF45" s="308"/>
      <c r="EG45" s="308"/>
      <c r="EH45" s="308"/>
      <c r="EI45" s="308"/>
      <c r="EJ45" s="308"/>
      <c r="EK45" s="308"/>
      <c r="EL45" s="308"/>
      <c r="EM45" s="308"/>
      <c r="EN45" s="308"/>
      <c r="EO45" s="308"/>
      <c r="EP45" s="308"/>
      <c r="EQ45" s="308"/>
      <c r="ER45" s="308"/>
      <c r="ES45" s="308"/>
      <c r="ET45" s="308"/>
      <c r="EU45" s="308"/>
      <c r="EV45" s="308"/>
      <c r="EW45" s="308"/>
      <c r="EX45" s="308"/>
      <c r="EY45" s="308"/>
      <c r="EZ45" s="308"/>
      <c r="FA45" s="308"/>
      <c r="FB45" s="308"/>
      <c r="FC45" s="308"/>
      <c r="FD45" s="308"/>
      <c r="FE45" s="308"/>
      <c r="FF45" s="308"/>
      <c r="FG45" s="308"/>
      <c r="FH45" s="308"/>
      <c r="FI45" s="308"/>
      <c r="FJ45" s="308"/>
    </row>
    <row r="46" spans="1:166" s="197" customFormat="1" ht="128.25" customHeight="1" thickBot="1" thickTop="1">
      <c r="A46" s="211" t="str">
        <f>+'MAPA DE RIESGOS'!A34</f>
        <v>CA01017-P</v>
      </c>
      <c r="B46" s="200">
        <v>42787</v>
      </c>
      <c r="C46" s="200">
        <v>42811</v>
      </c>
      <c r="D46" s="199" t="str">
        <f>'MAPA DE RIESGOS'!B34</f>
        <v>GESTIÓN DE TALENTO HUMANO</v>
      </c>
      <c r="E46" s="198" t="str">
        <f>+'MAPA DE RIESGOS'!C34</f>
        <v>No contar con los conocimiento necesario para el desempeño de las funciones de un cargo, por falta de una adecuada inducción específica.</v>
      </c>
      <c r="F46" s="198">
        <f>+'MAPA DE RIESGOS'!I34</f>
        <v>1</v>
      </c>
      <c r="G46" s="198">
        <f>+'MAPA DE RIESGOS'!J34</f>
        <v>3</v>
      </c>
      <c r="H46" s="141" t="s">
        <v>408</v>
      </c>
      <c r="I46" s="142">
        <v>42811</v>
      </c>
      <c r="J46" s="142">
        <v>42916</v>
      </c>
      <c r="K46" s="146" t="str">
        <f t="shared" si="0"/>
        <v>T</v>
      </c>
      <c r="L46" s="143" t="s">
        <v>409</v>
      </c>
      <c r="M46" s="138" t="s">
        <v>410</v>
      </c>
      <c r="N46" s="397">
        <v>1</v>
      </c>
      <c r="O46" s="397">
        <v>1</v>
      </c>
      <c r="P46" s="398">
        <v>1</v>
      </c>
      <c r="Q46" s="449" t="s">
        <v>661</v>
      </c>
      <c r="R46" s="331" t="s">
        <v>709</v>
      </c>
      <c r="S46" s="150" t="s">
        <v>702</v>
      </c>
      <c r="T46" s="144" t="s">
        <v>781</v>
      </c>
      <c r="U46" s="145">
        <v>43017</v>
      </c>
      <c r="V46" s="144" t="s">
        <v>695</v>
      </c>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8"/>
      <c r="BW46" s="308"/>
      <c r="BX46" s="308"/>
      <c r="BY46" s="308"/>
      <c r="BZ46" s="308"/>
      <c r="CA46" s="308"/>
      <c r="CB46" s="308"/>
      <c r="CC46" s="308"/>
      <c r="CD46" s="308"/>
      <c r="CE46" s="308"/>
      <c r="CF46" s="308"/>
      <c r="CG46" s="308"/>
      <c r="CH46" s="308"/>
      <c r="CI46" s="308"/>
      <c r="CJ46" s="308"/>
      <c r="CK46" s="308"/>
      <c r="CL46" s="308"/>
      <c r="CM46" s="308"/>
      <c r="CN46" s="308"/>
      <c r="CO46" s="308"/>
      <c r="CP46" s="308"/>
      <c r="CQ46" s="308"/>
      <c r="CR46" s="308"/>
      <c r="CS46" s="308"/>
      <c r="CT46" s="308"/>
      <c r="CU46" s="308"/>
      <c r="CV46" s="308"/>
      <c r="CW46" s="308"/>
      <c r="CX46" s="308"/>
      <c r="CY46" s="308"/>
      <c r="CZ46" s="308"/>
      <c r="DA46" s="308"/>
      <c r="DB46" s="308"/>
      <c r="DC46" s="308"/>
      <c r="DD46" s="308"/>
      <c r="DE46" s="308"/>
      <c r="DF46" s="308"/>
      <c r="DG46" s="308"/>
      <c r="DH46" s="308"/>
      <c r="DI46" s="308"/>
      <c r="DJ46" s="308"/>
      <c r="DK46" s="308"/>
      <c r="DL46" s="308"/>
      <c r="DM46" s="308"/>
      <c r="DN46" s="308"/>
      <c r="DO46" s="308"/>
      <c r="DP46" s="308"/>
      <c r="DQ46" s="308"/>
      <c r="DR46" s="308"/>
      <c r="DS46" s="308"/>
      <c r="DT46" s="308"/>
      <c r="DU46" s="308"/>
      <c r="DV46" s="308"/>
      <c r="DW46" s="308"/>
      <c r="DX46" s="308"/>
      <c r="DY46" s="308"/>
      <c r="DZ46" s="308"/>
      <c r="EA46" s="308"/>
      <c r="EB46" s="308"/>
      <c r="EC46" s="308"/>
      <c r="ED46" s="308"/>
      <c r="EE46" s="308"/>
      <c r="EF46" s="308"/>
      <c r="EG46" s="308"/>
      <c r="EH46" s="308"/>
      <c r="EI46" s="308"/>
      <c r="EJ46" s="308"/>
      <c r="EK46" s="308"/>
      <c r="EL46" s="308"/>
      <c r="EM46" s="308"/>
      <c r="EN46" s="308"/>
      <c r="EO46" s="308"/>
      <c r="EP46" s="308"/>
      <c r="EQ46" s="308"/>
      <c r="ER46" s="308"/>
      <c r="ES46" s="308"/>
      <c r="ET46" s="308"/>
      <c r="EU46" s="308"/>
      <c r="EV46" s="308"/>
      <c r="EW46" s="308"/>
      <c r="EX46" s="308"/>
      <c r="EY46" s="308"/>
      <c r="EZ46" s="308"/>
      <c r="FA46" s="308"/>
      <c r="FB46" s="308"/>
      <c r="FC46" s="308"/>
      <c r="FD46" s="308"/>
      <c r="FE46" s="308"/>
      <c r="FF46" s="308"/>
      <c r="FG46" s="308"/>
      <c r="FH46" s="308"/>
      <c r="FI46" s="308"/>
      <c r="FJ46" s="308"/>
    </row>
    <row r="47" spans="1:166" s="188" customFormat="1" ht="50.25" customHeight="1" hidden="1" thickBot="1" thickTop="1">
      <c r="A47" s="518" t="str">
        <f>+'MAPA DE RIESGOS'!A35</f>
        <v>CI00917-P</v>
      </c>
      <c r="B47" s="520">
        <v>42870</v>
      </c>
      <c r="C47" s="520">
        <v>42882</v>
      </c>
      <c r="D47" s="522" t="str">
        <f>'MAPA DE RIESGOS'!B35</f>
        <v>GESTIÓN DE TALENTO HUMANO</v>
      </c>
      <c r="E47" s="522" t="str">
        <f>+'MAPA DE RIESGOS'!C35</f>
        <v>Dificultades en el proceso de adaptaciòn a la Entidad del funcionario recièn vinculado, por suministro de informaciòn institucional desactualizada durante su proceso de inducciòn General.</v>
      </c>
      <c r="F47" s="522">
        <f>+'MAPA DE RIESGOS'!I35</f>
        <v>3</v>
      </c>
      <c r="G47" s="522">
        <f>+'MAPA DE RIESGOS'!J35</f>
        <v>2</v>
      </c>
      <c r="H47" s="357" t="s">
        <v>541</v>
      </c>
      <c r="I47" s="358">
        <v>42887</v>
      </c>
      <c r="J47" s="358">
        <v>42978</v>
      </c>
      <c r="K47" s="359" t="str">
        <f t="shared" si="0"/>
        <v>SI</v>
      </c>
      <c r="L47" s="360" t="s">
        <v>409</v>
      </c>
      <c r="M47" s="361" t="s">
        <v>543</v>
      </c>
      <c r="N47" s="397"/>
      <c r="O47" s="397"/>
      <c r="P47" s="398"/>
      <c r="Q47" s="449"/>
      <c r="R47" s="353"/>
      <c r="S47" s="354"/>
      <c r="T47" s="356"/>
      <c r="U47" s="355"/>
      <c r="V47" s="356"/>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09"/>
      <c r="CC47" s="309"/>
      <c r="CD47" s="309"/>
      <c r="CE47" s="309"/>
      <c r="CF47" s="309"/>
      <c r="CG47" s="309"/>
      <c r="CH47" s="309"/>
      <c r="CI47" s="309"/>
      <c r="CJ47" s="309"/>
      <c r="CK47" s="309"/>
      <c r="CL47" s="309"/>
      <c r="CM47" s="309"/>
      <c r="CN47" s="309"/>
      <c r="CO47" s="309"/>
      <c r="CP47" s="309"/>
      <c r="CQ47" s="309"/>
      <c r="CR47" s="309"/>
      <c r="CS47" s="309"/>
      <c r="CT47" s="309"/>
      <c r="CU47" s="309"/>
      <c r="CV47" s="309"/>
      <c r="CW47" s="309"/>
      <c r="CX47" s="309"/>
      <c r="CY47" s="309"/>
      <c r="CZ47" s="309"/>
      <c r="DA47" s="309"/>
      <c r="DB47" s="309"/>
      <c r="DC47" s="309"/>
      <c r="DD47" s="309"/>
      <c r="DE47" s="309"/>
      <c r="DF47" s="309"/>
      <c r="DG47" s="309"/>
      <c r="DH47" s="309"/>
      <c r="DI47" s="309"/>
      <c r="DJ47" s="309"/>
      <c r="DK47" s="309"/>
      <c r="DL47" s="309"/>
      <c r="DM47" s="309"/>
      <c r="DN47" s="309"/>
      <c r="DO47" s="309"/>
      <c r="DP47" s="309"/>
      <c r="DQ47" s="309"/>
      <c r="DR47" s="309"/>
      <c r="DS47" s="309"/>
      <c r="DT47" s="309"/>
      <c r="DU47" s="309"/>
      <c r="DV47" s="309"/>
      <c r="DW47" s="309"/>
      <c r="DX47" s="309"/>
      <c r="DY47" s="309"/>
      <c r="DZ47" s="309"/>
      <c r="EA47" s="309"/>
      <c r="EB47" s="309"/>
      <c r="EC47" s="309"/>
      <c r="ED47" s="309"/>
      <c r="EE47" s="309"/>
      <c r="EF47" s="309"/>
      <c r="EG47" s="309"/>
      <c r="EH47" s="309"/>
      <c r="EI47" s="309"/>
      <c r="EJ47" s="309"/>
      <c r="EK47" s="309"/>
      <c r="EL47" s="309"/>
      <c r="EM47" s="309"/>
      <c r="EN47" s="309"/>
      <c r="EO47" s="309"/>
      <c r="EP47" s="309"/>
      <c r="EQ47" s="309"/>
      <c r="ER47" s="309"/>
      <c r="ES47" s="309"/>
      <c r="ET47" s="309"/>
      <c r="EU47" s="309"/>
      <c r="EV47" s="309"/>
      <c r="EW47" s="309"/>
      <c r="EX47" s="309"/>
      <c r="EY47" s="309"/>
      <c r="EZ47" s="309"/>
      <c r="FA47" s="309"/>
      <c r="FB47" s="309"/>
      <c r="FC47" s="309"/>
      <c r="FD47" s="309"/>
      <c r="FE47" s="309"/>
      <c r="FF47" s="309"/>
      <c r="FG47" s="309"/>
      <c r="FH47" s="309"/>
      <c r="FI47" s="309"/>
      <c r="FJ47" s="309"/>
    </row>
    <row r="48" spans="1:166" s="197" customFormat="1" ht="126.75" customHeight="1" thickBot="1" thickTop="1">
      <c r="A48" s="519"/>
      <c r="B48" s="521"/>
      <c r="C48" s="521"/>
      <c r="D48" s="523"/>
      <c r="E48" s="523"/>
      <c r="F48" s="523"/>
      <c r="G48" s="523"/>
      <c r="H48" s="141" t="s">
        <v>542</v>
      </c>
      <c r="I48" s="142">
        <v>42887</v>
      </c>
      <c r="J48" s="142">
        <v>42978</v>
      </c>
      <c r="K48" s="146" t="str">
        <f t="shared" si="0"/>
        <v>T</v>
      </c>
      <c r="L48" s="143" t="s">
        <v>409</v>
      </c>
      <c r="M48" s="138" t="s">
        <v>410</v>
      </c>
      <c r="N48" s="397">
        <v>1</v>
      </c>
      <c r="O48" s="397">
        <v>1</v>
      </c>
      <c r="P48" s="398">
        <v>1</v>
      </c>
      <c r="Q48" s="449" t="s">
        <v>662</v>
      </c>
      <c r="R48" s="331" t="s">
        <v>709</v>
      </c>
      <c r="S48" s="150" t="s">
        <v>702</v>
      </c>
      <c r="T48" s="150" t="s">
        <v>782</v>
      </c>
      <c r="U48" s="145">
        <v>43017</v>
      </c>
      <c r="V48" s="144" t="s">
        <v>695</v>
      </c>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308"/>
      <c r="CD48" s="308"/>
      <c r="CE48" s="308"/>
      <c r="CF48" s="308"/>
      <c r="CG48" s="308"/>
      <c r="CH48" s="308"/>
      <c r="CI48" s="308"/>
      <c r="CJ48" s="308"/>
      <c r="CK48" s="308"/>
      <c r="CL48" s="308"/>
      <c r="CM48" s="308"/>
      <c r="CN48" s="308"/>
      <c r="CO48" s="308"/>
      <c r="CP48" s="308"/>
      <c r="CQ48" s="308"/>
      <c r="CR48" s="308"/>
      <c r="CS48" s="308"/>
      <c r="CT48" s="308"/>
      <c r="CU48" s="308"/>
      <c r="CV48" s="308"/>
      <c r="CW48" s="308"/>
      <c r="CX48" s="308"/>
      <c r="CY48" s="308"/>
      <c r="CZ48" s="308"/>
      <c r="DA48" s="308"/>
      <c r="DB48" s="308"/>
      <c r="DC48" s="308"/>
      <c r="DD48" s="308"/>
      <c r="DE48" s="308"/>
      <c r="DF48" s="308"/>
      <c r="DG48" s="308"/>
      <c r="DH48" s="308"/>
      <c r="DI48" s="308"/>
      <c r="DJ48" s="308"/>
      <c r="DK48" s="308"/>
      <c r="DL48" s="308"/>
      <c r="DM48" s="308"/>
      <c r="DN48" s="308"/>
      <c r="DO48" s="308"/>
      <c r="DP48" s="308"/>
      <c r="DQ48" s="308"/>
      <c r="DR48" s="308"/>
      <c r="DS48" s="308"/>
      <c r="DT48" s="308"/>
      <c r="DU48" s="308"/>
      <c r="DV48" s="308"/>
      <c r="DW48" s="308"/>
      <c r="DX48" s="308"/>
      <c r="DY48" s="308"/>
      <c r="DZ48" s="308"/>
      <c r="EA48" s="308"/>
      <c r="EB48" s="308"/>
      <c r="EC48" s="308"/>
      <c r="ED48" s="308"/>
      <c r="EE48" s="308"/>
      <c r="EF48" s="308"/>
      <c r="EG48" s="308"/>
      <c r="EH48" s="308"/>
      <c r="EI48" s="308"/>
      <c r="EJ48" s="308"/>
      <c r="EK48" s="308"/>
      <c r="EL48" s="308"/>
      <c r="EM48" s="308"/>
      <c r="EN48" s="308"/>
      <c r="EO48" s="308"/>
      <c r="EP48" s="308"/>
      <c r="EQ48" s="308"/>
      <c r="ER48" s="308"/>
      <c r="ES48" s="308"/>
      <c r="ET48" s="308"/>
      <c r="EU48" s="308"/>
      <c r="EV48" s="308"/>
      <c r="EW48" s="308"/>
      <c r="EX48" s="308"/>
      <c r="EY48" s="308"/>
      <c r="EZ48" s="308"/>
      <c r="FA48" s="308"/>
      <c r="FB48" s="308"/>
      <c r="FC48" s="308"/>
      <c r="FD48" s="308"/>
      <c r="FE48" s="308"/>
      <c r="FF48" s="308"/>
      <c r="FG48" s="308"/>
      <c r="FH48" s="308"/>
      <c r="FI48" s="308"/>
      <c r="FJ48" s="308"/>
    </row>
    <row r="49" spans="1:166" s="37" customFormat="1" ht="90" customHeight="1" thickBot="1" thickTop="1">
      <c r="A49" s="87" t="str">
        <f>+'MAPA DE RIESGOS'!A36</f>
        <v>CI04115-P</v>
      </c>
      <c r="B49" s="190">
        <v>42311</v>
      </c>
      <c r="C49" s="66">
        <v>42334</v>
      </c>
      <c r="D49" s="86" t="str">
        <f>'MAPA DE RIESGOS'!B36</f>
        <v>GESTION DOCUMENTAL</v>
      </c>
      <c r="E49" s="86" t="str">
        <f>'MAPA DE RIESGOS'!C36</f>
        <v>POSIBLE DEMORA EN LA CREACIÓN DE LOS EXPEDIENTES VIRTUALES </v>
      </c>
      <c r="F49" s="86">
        <f>'MAPA DE RIESGOS'!D36</f>
        <v>3</v>
      </c>
      <c r="G49" s="86">
        <f>'MAPA DE RIESGOS'!E36</f>
        <v>3</v>
      </c>
      <c r="H49" s="201" t="s">
        <v>334</v>
      </c>
      <c r="I49" s="64" t="s">
        <v>335</v>
      </c>
      <c r="J49" s="64">
        <v>42551</v>
      </c>
      <c r="K49" s="64" t="str">
        <f>IF(P49=100%,("T"),(IF(P49=0%,("SI"),("P"))))</f>
        <v>P</v>
      </c>
      <c r="L49" s="65" t="s">
        <v>189</v>
      </c>
      <c r="M49" s="63" t="s">
        <v>188</v>
      </c>
      <c r="N49" s="381">
        <v>1</v>
      </c>
      <c r="O49" s="379">
        <v>1</v>
      </c>
      <c r="P49" s="378">
        <v>0.1</v>
      </c>
      <c r="Q49" s="440" t="s">
        <v>637</v>
      </c>
      <c r="R49" s="366" t="s">
        <v>719</v>
      </c>
      <c r="S49" s="86" t="s">
        <v>698</v>
      </c>
      <c r="T49" s="86" t="s">
        <v>694</v>
      </c>
      <c r="U49" s="88">
        <v>43017</v>
      </c>
      <c r="V49" s="86" t="s">
        <v>695</v>
      </c>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row>
    <row r="50" spans="1:22" s="80" customFormat="1" ht="84" customHeight="1" thickBot="1" thickTop="1">
      <c r="A50" s="87" t="str">
        <f>+'MAPA DE RIESGOS'!A37</f>
        <v>CI00817-P</v>
      </c>
      <c r="B50" s="190">
        <v>42817</v>
      </c>
      <c r="C50" s="66">
        <v>42849</v>
      </c>
      <c r="D50" s="86" t="str">
        <f>'MAPA DE RIESGOS'!B37</f>
        <v>GESTION DOCUMENTAL</v>
      </c>
      <c r="E50" s="86" t="str">
        <f>'MAPA DE RIESGOS'!C37</f>
        <v>DETERIORO DE LOS DOCUMENTOS DE ARCHIVO, PAPEL,FOTOGRAFIAS,MAGNETICO.  </v>
      </c>
      <c r="F50" s="86">
        <f>'MAPA DE RIESGOS'!D37</f>
        <v>4</v>
      </c>
      <c r="G50" s="86">
        <f>'MAPA DE RIESGOS'!E37</f>
        <v>3</v>
      </c>
      <c r="H50" s="201" t="s">
        <v>525</v>
      </c>
      <c r="I50" s="64">
        <v>42851</v>
      </c>
      <c r="J50" s="64">
        <v>42947</v>
      </c>
      <c r="K50" s="64" t="str">
        <f aca="true" t="shared" si="1" ref="K50:K60">IF(P50=100%,("T"),(IF(P50=0%,("SI"),("P"))))</f>
        <v>P</v>
      </c>
      <c r="L50" s="86" t="s">
        <v>392</v>
      </c>
      <c r="M50" s="85" t="s">
        <v>526</v>
      </c>
      <c r="N50" s="380">
        <v>1</v>
      </c>
      <c r="O50" s="379">
        <v>1</v>
      </c>
      <c r="P50" s="378">
        <v>0.1</v>
      </c>
      <c r="Q50" s="440" t="s">
        <v>638</v>
      </c>
      <c r="R50" s="366" t="s">
        <v>720</v>
      </c>
      <c r="S50" s="86" t="s">
        <v>698</v>
      </c>
      <c r="T50" s="86" t="s">
        <v>694</v>
      </c>
      <c r="U50" s="88">
        <v>43017</v>
      </c>
      <c r="V50" s="86" t="s">
        <v>695</v>
      </c>
    </row>
    <row r="51" spans="1:166" s="129" customFormat="1" ht="55.5" customHeight="1" thickBot="1" thickTop="1">
      <c r="A51" s="210" t="str">
        <f>+'MAPA DE RIESGOS'!A38</f>
        <v>CA01217-P</v>
      </c>
      <c r="B51" s="158">
        <v>42796</v>
      </c>
      <c r="C51" s="159">
        <v>42809</v>
      </c>
      <c r="D51" s="189" t="str">
        <f>'MAPA DE RIESGOS'!B38</f>
        <v>ATENCIÓN AL CIUDADANO</v>
      </c>
      <c r="E51" s="189" t="str">
        <f>'MAPA DE RIESGOS'!C38</f>
        <v>POSIBLE INCUMPLIMIENTO EN LA IMPLEMENTACION DE LOS REQUISITOS  DE LA NORMA DEL SISTEMA DE GESTIÓN </v>
      </c>
      <c r="F51" s="189">
        <f>'MAPA DE RIESGOS'!D38</f>
        <v>4</v>
      </c>
      <c r="G51" s="189">
        <f>'MAPA DE RIESGOS'!E38</f>
        <v>3</v>
      </c>
      <c r="H51" s="162" t="s">
        <v>380</v>
      </c>
      <c r="I51" s="161">
        <v>42824</v>
      </c>
      <c r="J51" s="161">
        <v>42916</v>
      </c>
      <c r="K51" s="161" t="str">
        <f t="shared" si="1"/>
        <v>T</v>
      </c>
      <c r="L51" s="162" t="s">
        <v>376</v>
      </c>
      <c r="M51" s="162" t="s">
        <v>381</v>
      </c>
      <c r="N51" s="384">
        <v>1</v>
      </c>
      <c r="O51" s="382">
        <v>1</v>
      </c>
      <c r="P51" s="383">
        <v>1</v>
      </c>
      <c r="Q51" s="367" t="s">
        <v>639</v>
      </c>
      <c r="R51" s="367" t="s">
        <v>748</v>
      </c>
      <c r="S51" s="332" t="s">
        <v>698</v>
      </c>
      <c r="T51" s="332" t="s">
        <v>734</v>
      </c>
      <c r="U51" s="159">
        <v>43017</v>
      </c>
      <c r="V51" s="332" t="s">
        <v>695</v>
      </c>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row>
    <row r="52" spans="1:166" s="129" customFormat="1" ht="62.25" customHeight="1" thickBot="1" thickTop="1">
      <c r="A52" s="210" t="str">
        <f>+'MAPA DE RIESGOS'!A39</f>
        <v>CA01317-P</v>
      </c>
      <c r="B52" s="158">
        <v>42796</v>
      </c>
      <c r="C52" s="159">
        <v>42809</v>
      </c>
      <c r="D52" s="189" t="str">
        <f>'MAPA DE RIESGOS'!B39</f>
        <v>ATENCIÓN AL CIUDADANO</v>
      </c>
      <c r="E52" s="189" t="str">
        <f>'MAPA DE RIESGOS'!C39</f>
        <v>INCREMENTO EN EL NÚMERO DE PQRSD A NIVEL NACIONAL </v>
      </c>
      <c r="F52" s="189">
        <f>'MAPA DE RIESGOS'!D39</f>
        <v>4</v>
      </c>
      <c r="G52" s="189">
        <f>'MAPA DE RIESGOS'!E39</f>
        <v>3</v>
      </c>
      <c r="H52" s="162" t="s">
        <v>375</v>
      </c>
      <c r="I52" s="161">
        <v>42810</v>
      </c>
      <c r="J52" s="161">
        <v>42855</v>
      </c>
      <c r="K52" s="161" t="str">
        <f t="shared" si="1"/>
        <v>P</v>
      </c>
      <c r="L52" s="162" t="s">
        <v>376</v>
      </c>
      <c r="M52" s="162" t="s">
        <v>377</v>
      </c>
      <c r="N52" s="384">
        <v>80</v>
      </c>
      <c r="O52" s="382">
        <v>1</v>
      </c>
      <c r="P52" s="383">
        <v>0.8</v>
      </c>
      <c r="Q52" s="367" t="s">
        <v>640</v>
      </c>
      <c r="R52" s="367" t="s">
        <v>779</v>
      </c>
      <c r="S52" s="332" t="s">
        <v>698</v>
      </c>
      <c r="T52" s="332" t="s">
        <v>734</v>
      </c>
      <c r="U52" s="159">
        <v>43017</v>
      </c>
      <c r="V52" s="332" t="s">
        <v>695</v>
      </c>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row>
    <row r="53" spans="1:166" s="129" customFormat="1" ht="47.25" customHeight="1" thickBot="1" thickTop="1">
      <c r="A53" s="586" t="str">
        <f>+'MAPA DE RIESGOS'!A40</f>
        <v>CA01417-P</v>
      </c>
      <c r="B53" s="588">
        <v>42796</v>
      </c>
      <c r="C53" s="590">
        <v>42809</v>
      </c>
      <c r="D53" s="539" t="str">
        <f>'MAPA DE RIESGOS'!B40</f>
        <v>ATENCIÓN AL CIUDADANO</v>
      </c>
      <c r="E53" s="539" t="str">
        <f>'MAPA DE RIESGOS'!C40</f>
        <v>INCUMPLIMIENTO CON LA GUIA DE PROTOCOLO DE ATENCIÓN AL CIUDADANO </v>
      </c>
      <c r="F53" s="539">
        <f>'MAPA DE RIESGOS'!D40</f>
        <v>4</v>
      </c>
      <c r="G53" s="539">
        <f>'MAPA DE RIESGOS'!E40</f>
        <v>3</v>
      </c>
      <c r="H53" s="162" t="s">
        <v>387</v>
      </c>
      <c r="I53" s="161">
        <v>42810</v>
      </c>
      <c r="J53" s="161">
        <v>42855</v>
      </c>
      <c r="K53" s="161" t="str">
        <f t="shared" si="1"/>
        <v>P</v>
      </c>
      <c r="L53" s="162" t="s">
        <v>376</v>
      </c>
      <c r="M53" s="162" t="s">
        <v>389</v>
      </c>
      <c r="N53" s="384">
        <v>20</v>
      </c>
      <c r="O53" s="382">
        <v>1</v>
      </c>
      <c r="P53" s="383">
        <v>0.2</v>
      </c>
      <c r="Q53" s="367" t="s">
        <v>641</v>
      </c>
      <c r="R53" s="368" t="s">
        <v>750</v>
      </c>
      <c r="S53" s="332" t="s">
        <v>698</v>
      </c>
      <c r="T53" s="332" t="s">
        <v>734</v>
      </c>
      <c r="U53" s="159">
        <v>43017</v>
      </c>
      <c r="V53" s="332" t="s">
        <v>695</v>
      </c>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row>
    <row r="54" spans="1:166" s="129" customFormat="1" ht="51" customHeight="1" thickBot="1" thickTop="1">
      <c r="A54" s="587"/>
      <c r="B54" s="589"/>
      <c r="C54" s="591"/>
      <c r="D54" s="540"/>
      <c r="E54" s="540"/>
      <c r="F54" s="540"/>
      <c r="G54" s="540"/>
      <c r="H54" s="162" t="s">
        <v>388</v>
      </c>
      <c r="I54" s="161">
        <v>42810</v>
      </c>
      <c r="J54" s="161">
        <v>42855</v>
      </c>
      <c r="K54" s="161" t="str">
        <f t="shared" si="1"/>
        <v>SI</v>
      </c>
      <c r="L54" s="162" t="s">
        <v>376</v>
      </c>
      <c r="M54" s="162" t="s">
        <v>390</v>
      </c>
      <c r="N54" s="382">
        <v>0</v>
      </c>
      <c r="O54" s="382">
        <v>1</v>
      </c>
      <c r="P54" s="383">
        <v>0</v>
      </c>
      <c r="Q54" s="367" t="s">
        <v>642</v>
      </c>
      <c r="R54" s="274" t="s">
        <v>642</v>
      </c>
      <c r="S54" s="332" t="s">
        <v>698</v>
      </c>
      <c r="T54" s="332" t="s">
        <v>734</v>
      </c>
      <c r="U54" s="159">
        <v>43017</v>
      </c>
      <c r="V54" s="332" t="s">
        <v>695</v>
      </c>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row>
    <row r="55" spans="1:166" s="28" customFormat="1" ht="82.5" customHeight="1" hidden="1" thickBot="1" thickTop="1">
      <c r="A55" s="290" t="str">
        <f>+'MAPA DE RIESGOS'!A41</f>
        <v>CA01517-P</v>
      </c>
      <c r="B55" s="291">
        <v>42796</v>
      </c>
      <c r="C55" s="292">
        <v>42809</v>
      </c>
      <c r="D55" s="293" t="str">
        <f>'MAPA DE RIESGOS'!B41</f>
        <v>ATENCIÓN AL CIUDADANO</v>
      </c>
      <c r="E55" s="293" t="str">
        <f>'MAPA DE RIESGOS'!C41</f>
        <v>QUE SE PRESENTEN PRODUCTOS Y/O SERVICIOS NO CONFORMES EN EL PROCESO </v>
      </c>
      <c r="F55" s="293">
        <f>'MAPA DE RIESGOS'!D41</f>
        <v>3</v>
      </c>
      <c r="G55" s="293">
        <f>'MAPA DE RIESGOS'!E41</f>
        <v>3</v>
      </c>
      <c r="H55" s="27" t="s">
        <v>397</v>
      </c>
      <c r="I55" s="284">
        <v>42811</v>
      </c>
      <c r="J55" s="284">
        <v>42855</v>
      </c>
      <c r="K55" s="64" t="str">
        <f t="shared" si="1"/>
        <v>SI</v>
      </c>
      <c r="L55" s="27" t="s">
        <v>376</v>
      </c>
      <c r="M55" s="27" t="s">
        <v>398</v>
      </c>
      <c r="N55" s="294"/>
      <c r="O55" s="294"/>
      <c r="P55" s="286"/>
      <c r="Q55" s="425"/>
      <c r="R55" s="295"/>
      <c r="S55" s="288"/>
      <c r="T55" s="289"/>
      <c r="U55" s="292"/>
      <c r="V55" s="27"/>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row>
    <row r="56" spans="1:22" s="80" customFormat="1" ht="82.5" customHeight="1" thickBot="1" thickTop="1">
      <c r="A56" s="89" t="str">
        <f>+'MAPA DE RIESGOS'!A42</f>
        <v>CI00616-P</v>
      </c>
      <c r="B56" s="91">
        <v>42641</v>
      </c>
      <c r="C56" s="90">
        <v>42668</v>
      </c>
      <c r="D56" s="92" t="str">
        <f>'MAPA DE RIESGOS'!B42</f>
        <v>GESTIÓN DE SERVICIOS DE SALUD ( BARRANQUILLA) </v>
      </c>
      <c r="E56" s="72" t="str">
        <f>'MAPA DE RIESGOS'!C42</f>
        <v>Icumplimiento de la Normatividad Archivistica </v>
      </c>
      <c r="F56" s="92">
        <f>'MAPA DE RIESGOS'!D42</f>
        <v>4</v>
      </c>
      <c r="G56" s="92">
        <f>'MAPA DE RIESGOS'!E42</f>
        <v>3</v>
      </c>
      <c r="H56" s="202" t="s">
        <v>450</v>
      </c>
      <c r="I56" s="71" t="s">
        <v>455</v>
      </c>
      <c r="J56" s="71">
        <v>42916</v>
      </c>
      <c r="K56" s="42" t="str">
        <f t="shared" si="1"/>
        <v>P</v>
      </c>
      <c r="L56" s="69" t="s">
        <v>363</v>
      </c>
      <c r="M56" s="70" t="s">
        <v>449</v>
      </c>
      <c r="N56" s="393">
        <v>1</v>
      </c>
      <c r="O56" s="394">
        <v>1</v>
      </c>
      <c r="P56" s="392">
        <v>0.5</v>
      </c>
      <c r="Q56" s="441" t="s">
        <v>650</v>
      </c>
      <c r="R56" s="275" t="s">
        <v>755</v>
      </c>
      <c r="S56" s="41" t="s">
        <v>698</v>
      </c>
      <c r="T56" s="41" t="s">
        <v>734</v>
      </c>
      <c r="U56" s="40">
        <v>43017</v>
      </c>
      <c r="V56" s="41" t="s">
        <v>695</v>
      </c>
    </row>
    <row r="57" spans="1:22" s="80" customFormat="1" ht="72" customHeight="1" thickBot="1" thickTop="1">
      <c r="A57" s="89" t="str">
        <f>+'MAPA DE RIESGOS'!A43</f>
        <v>CI00816-P</v>
      </c>
      <c r="B57" s="91">
        <v>42641</v>
      </c>
      <c r="C57" s="90">
        <v>42668</v>
      </c>
      <c r="D57" s="92" t="str">
        <f>'MAPA DE RIESGOS'!B43</f>
        <v>GESTIÓN DE SERVICIOS DE SALUD  (CARTAGENA) </v>
      </c>
      <c r="E57" s="72" t="str">
        <f>'MAPA DE RIESGOS'!C43</f>
        <v>Posible perdidad de la Información generada en la Oficica Cartagena</v>
      </c>
      <c r="F57" s="92">
        <f>'MAPA DE RIESGOS'!D43</f>
        <v>4</v>
      </c>
      <c r="G57" s="92">
        <f>'MAPA DE RIESGOS'!E43</f>
        <v>3</v>
      </c>
      <c r="H57" s="202" t="s">
        <v>451</v>
      </c>
      <c r="I57" s="71" t="s">
        <v>454</v>
      </c>
      <c r="J57" s="71">
        <v>42916</v>
      </c>
      <c r="K57" s="42" t="str">
        <f t="shared" si="1"/>
        <v>P</v>
      </c>
      <c r="L57" s="69" t="s">
        <v>363</v>
      </c>
      <c r="M57" s="70" t="s">
        <v>181</v>
      </c>
      <c r="N57" s="393">
        <v>1</v>
      </c>
      <c r="O57" s="394">
        <v>3</v>
      </c>
      <c r="P57" s="392">
        <v>0.333</v>
      </c>
      <c r="Q57" s="441" t="s">
        <v>651</v>
      </c>
      <c r="R57" s="369" t="s">
        <v>756</v>
      </c>
      <c r="S57" s="41" t="s">
        <v>698</v>
      </c>
      <c r="T57" s="41" t="s">
        <v>734</v>
      </c>
      <c r="U57" s="40">
        <v>43017</v>
      </c>
      <c r="V57" s="41" t="s">
        <v>695</v>
      </c>
    </row>
    <row r="58" spans="1:22" s="80" customFormat="1" ht="81" customHeight="1" thickBot="1" thickTop="1">
      <c r="A58" s="298" t="str">
        <f>+'MAPA DE RIESGOS'!A44</f>
        <v>CI00916-P</v>
      </c>
      <c r="B58" s="299">
        <v>42668</v>
      </c>
      <c r="C58" s="40">
        <v>42698</v>
      </c>
      <c r="D58" s="41" t="str">
        <f>'MAPA DE RIESGOS'!B44</f>
        <v>GESTIÓN DE SERVICIOS DE SALUD  (TUMACO)  </v>
      </c>
      <c r="E58" s="202" t="str">
        <f>'MAPA DE RIESGOS'!C44</f>
        <v>Incumplimiento del procedimiento Elaboración de carnets de Salud </v>
      </c>
      <c r="F58" s="41">
        <f>'MAPA DE RIESGOS'!D44</f>
        <v>3</v>
      </c>
      <c r="G58" s="41">
        <f>'MAPA DE RIESGOS'!E44</f>
        <v>3</v>
      </c>
      <c r="H58" s="202" t="s">
        <v>452</v>
      </c>
      <c r="I58" s="71" t="s">
        <v>453</v>
      </c>
      <c r="J58" s="71">
        <v>42916</v>
      </c>
      <c r="K58" s="42" t="str">
        <f t="shared" si="1"/>
        <v>P</v>
      </c>
      <c r="L58" s="69" t="s">
        <v>363</v>
      </c>
      <c r="M58" s="70" t="s">
        <v>449</v>
      </c>
      <c r="N58" s="393">
        <v>1</v>
      </c>
      <c r="O58" s="394">
        <v>1</v>
      </c>
      <c r="P58" s="392">
        <v>0.5</v>
      </c>
      <c r="Q58" s="441" t="s">
        <v>650</v>
      </c>
      <c r="R58" s="275" t="s">
        <v>757</v>
      </c>
      <c r="S58" s="41" t="s">
        <v>698</v>
      </c>
      <c r="T58" s="41" t="s">
        <v>734</v>
      </c>
      <c r="U58" s="40">
        <v>43017</v>
      </c>
      <c r="V58" s="41" t="s">
        <v>695</v>
      </c>
    </row>
    <row r="59" spans="1:166" s="28" customFormat="1" ht="36.75" customHeight="1" hidden="1" thickBot="1" thickTop="1">
      <c r="A59" s="543" t="str">
        <f>+'MAPA DE RIESGOS'!A45</f>
        <v>CA01117-P</v>
      </c>
      <c r="B59" s="545">
        <v>42790</v>
      </c>
      <c r="C59" s="547">
        <v>42821</v>
      </c>
      <c r="D59" s="549" t="str">
        <f>'MAPA DE RIESGOS'!B45</f>
        <v>GESTIÓN DE SERVICIOS DE SALUD</v>
      </c>
      <c r="E59" s="535" t="str">
        <f>'MAPA DE RIESGOS'!C45</f>
        <v>QUE NO SE CUENTE CON LOS LINEAMIENTOS DEL HACER DEL PROCESO  </v>
      </c>
      <c r="F59" s="549">
        <f>'MAPA DE RIESGOS'!D45</f>
        <v>3</v>
      </c>
      <c r="G59" s="549">
        <f>'MAPA DE RIESGOS'!E45</f>
        <v>3</v>
      </c>
      <c r="H59" s="296" t="s">
        <v>435</v>
      </c>
      <c r="I59" s="283">
        <v>42821</v>
      </c>
      <c r="J59" s="283">
        <v>42824</v>
      </c>
      <c r="K59" s="42" t="str">
        <f t="shared" si="1"/>
        <v>SI</v>
      </c>
      <c r="L59" s="297" t="s">
        <v>363</v>
      </c>
      <c r="M59" s="297" t="s">
        <v>434</v>
      </c>
      <c r="N59" s="395"/>
      <c r="O59" s="396"/>
      <c r="P59" s="391"/>
      <c r="Q59" s="442"/>
      <c r="R59" s="287"/>
      <c r="S59" s="288"/>
      <c r="T59" s="288"/>
      <c r="U59" s="289"/>
      <c r="V59" s="288"/>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row>
    <row r="60" spans="1:22" s="80" customFormat="1" ht="81" customHeight="1" thickBot="1" thickTop="1">
      <c r="A60" s="544"/>
      <c r="B60" s="546"/>
      <c r="C60" s="548"/>
      <c r="D60" s="550"/>
      <c r="E60" s="536"/>
      <c r="F60" s="550"/>
      <c r="G60" s="550"/>
      <c r="H60" s="202" t="s">
        <v>433</v>
      </c>
      <c r="I60" s="213">
        <v>42821</v>
      </c>
      <c r="J60" s="213">
        <v>42916</v>
      </c>
      <c r="K60" s="42" t="str">
        <f t="shared" si="1"/>
        <v>P</v>
      </c>
      <c r="L60" s="69" t="s">
        <v>363</v>
      </c>
      <c r="M60" s="69" t="s">
        <v>436</v>
      </c>
      <c r="N60" s="393">
        <v>0.2</v>
      </c>
      <c r="O60" s="394">
        <v>1</v>
      </c>
      <c r="P60" s="392">
        <v>0.2</v>
      </c>
      <c r="Q60" s="441" t="s">
        <v>652</v>
      </c>
      <c r="R60" s="311" t="s">
        <v>758</v>
      </c>
      <c r="S60" s="41" t="s">
        <v>698</v>
      </c>
      <c r="T60" s="41" t="s">
        <v>734</v>
      </c>
      <c r="U60" s="40">
        <v>43017</v>
      </c>
      <c r="V60" s="41" t="s">
        <v>695</v>
      </c>
    </row>
    <row r="61" spans="1:22" s="316" customFormat="1" ht="81" customHeight="1" thickBot="1" thickTop="1">
      <c r="A61" s="202" t="str">
        <f>'MAPA DE RIESGOS'!A46</f>
        <v>CI01317-P</v>
      </c>
      <c r="B61" s="338">
        <v>42895</v>
      </c>
      <c r="C61" s="338">
        <v>42923</v>
      </c>
      <c r="D61" s="202" t="str">
        <f>'MAPA DE RIESGOS'!B46</f>
        <v>GESTIÓN DE SERVICIOS DE SALUD</v>
      </c>
      <c r="E61" s="202" t="str">
        <f>'MAPA DE RIESGOS'!C46</f>
        <v>QUE SE INCUMPLA CON LAS ACTIVIDADES ESTABLECIDAS PARA EL RECOBRO DEL FOSYGA.  </v>
      </c>
      <c r="F61" s="202">
        <f>'MAPA DE RIESGOS'!D46</f>
        <v>3</v>
      </c>
      <c r="G61" s="202">
        <f>'MAPA DE RIESGOS'!E46</f>
        <v>3</v>
      </c>
      <c r="H61" s="202" t="s">
        <v>625</v>
      </c>
      <c r="I61" s="338">
        <v>42923</v>
      </c>
      <c r="J61" s="338">
        <v>43008</v>
      </c>
      <c r="K61" s="42"/>
      <c r="L61" s="69" t="s">
        <v>363</v>
      </c>
      <c r="M61" s="69" t="s">
        <v>582</v>
      </c>
      <c r="N61" s="393">
        <v>1</v>
      </c>
      <c r="O61" s="394">
        <v>1</v>
      </c>
      <c r="P61" s="392">
        <v>1</v>
      </c>
      <c r="Q61" s="441" t="s">
        <v>653</v>
      </c>
      <c r="R61" s="276" t="s">
        <v>763</v>
      </c>
      <c r="S61" s="459" t="s">
        <v>702</v>
      </c>
      <c r="T61" s="459" t="s">
        <v>764</v>
      </c>
      <c r="U61" s="40">
        <v>43017</v>
      </c>
      <c r="V61" s="41" t="s">
        <v>695</v>
      </c>
    </row>
    <row r="62" spans="1:22" s="316" customFormat="1" ht="81" customHeight="1" thickBot="1" thickTop="1">
      <c r="A62" s="202" t="str">
        <f>'MAPA DE RIESGOS'!A47</f>
        <v>CI01417-P</v>
      </c>
      <c r="B62" s="338">
        <v>42895</v>
      </c>
      <c r="C62" s="338">
        <v>42923</v>
      </c>
      <c r="D62" s="202" t="str">
        <f>'MAPA DE RIESGOS'!B47</f>
        <v>GESTIÓN DE SERVICIOS DE SALUD</v>
      </c>
      <c r="E62" s="202" t="str">
        <f>'MAPA DE RIESGOS'!C47</f>
        <v>QUE NO SE DE CUMPLIMIENTO A LA MEJORA CONTINUA DEL PROCESO </v>
      </c>
      <c r="F62" s="202">
        <f>'MAPA DE RIESGOS'!D47</f>
        <v>3</v>
      </c>
      <c r="G62" s="202">
        <f>'MAPA DE RIESGOS'!E47</f>
        <v>3</v>
      </c>
      <c r="H62" s="202" t="s">
        <v>422</v>
      </c>
      <c r="I62" s="338">
        <v>42923</v>
      </c>
      <c r="J62" s="338">
        <v>43008</v>
      </c>
      <c r="K62" s="42"/>
      <c r="L62" s="69" t="s">
        <v>363</v>
      </c>
      <c r="M62" s="69" t="s">
        <v>423</v>
      </c>
      <c r="N62" s="393">
        <v>1</v>
      </c>
      <c r="O62" s="394">
        <v>1</v>
      </c>
      <c r="P62" s="392">
        <v>1</v>
      </c>
      <c r="Q62" s="441" t="s">
        <v>654</v>
      </c>
      <c r="R62" s="276" t="s">
        <v>759</v>
      </c>
      <c r="S62" s="459" t="s">
        <v>702</v>
      </c>
      <c r="T62" s="459" t="s">
        <v>761</v>
      </c>
      <c r="U62" s="40">
        <v>43017</v>
      </c>
      <c r="V62" s="41" t="s">
        <v>695</v>
      </c>
    </row>
    <row r="63" spans="1:22" s="316" customFormat="1" ht="81" customHeight="1" thickBot="1" thickTop="1">
      <c r="A63" s="202" t="str">
        <f>'MAPA DE RIESGOS'!A48</f>
        <v>CI01517-P</v>
      </c>
      <c r="B63" s="338">
        <v>42895</v>
      </c>
      <c r="C63" s="338">
        <v>42923</v>
      </c>
      <c r="D63" s="202" t="str">
        <f>'MAPA DE RIESGOS'!B48</f>
        <v>GESTIÓN DE SERVICIOS DE SALUD</v>
      </c>
      <c r="E63" s="202" t="str">
        <f>'MAPA DE RIESGOS'!C48</f>
        <v>INCUMPLIMIENTO A LOS LIENAMIENTOS ESTABLECIDOS POR GESTION DOCUMENTAL PARA LA ORGANIZACIÓN DEL ARCHIVO DE GESTION</v>
      </c>
      <c r="F63" s="202">
        <f>'MAPA DE RIESGOS'!D48</f>
        <v>3</v>
      </c>
      <c r="G63" s="202">
        <f>'MAPA DE RIESGOS'!E48</f>
        <v>3</v>
      </c>
      <c r="H63" s="202" t="s">
        <v>591</v>
      </c>
      <c r="I63" s="42">
        <v>42923</v>
      </c>
      <c r="J63" s="42">
        <v>43008</v>
      </c>
      <c r="K63" s="42"/>
      <c r="L63" s="69" t="s">
        <v>363</v>
      </c>
      <c r="M63" s="69" t="s">
        <v>590</v>
      </c>
      <c r="N63" s="393">
        <v>1</v>
      </c>
      <c r="O63" s="394">
        <v>1</v>
      </c>
      <c r="P63" s="392">
        <v>1</v>
      </c>
      <c r="Q63" s="441" t="s">
        <v>655</v>
      </c>
      <c r="R63" s="276" t="s">
        <v>760</v>
      </c>
      <c r="S63" s="459" t="s">
        <v>702</v>
      </c>
      <c r="T63" s="459" t="s">
        <v>762</v>
      </c>
      <c r="U63" s="40">
        <v>43017</v>
      </c>
      <c r="V63" s="41" t="s">
        <v>695</v>
      </c>
    </row>
    <row r="64" spans="1:22" s="316" customFormat="1" ht="81" customHeight="1" thickBot="1" thickTop="1">
      <c r="A64" s="202" t="str">
        <f>'MAPA DE RIESGOS'!A49</f>
        <v>CI01617-P</v>
      </c>
      <c r="B64" s="338">
        <v>42895</v>
      </c>
      <c r="C64" s="338">
        <v>42923</v>
      </c>
      <c r="D64" s="202" t="str">
        <f>'MAPA DE RIESGOS'!B49</f>
        <v>GESTIÓN DE SERVICIOS DE SALUD</v>
      </c>
      <c r="E64" s="202" t="str">
        <f>'MAPA DE RIESGOS'!C49</f>
        <v>QUE NO SE ESTABLEZCAN LOS RIESGOS INHERENTES AL PROCESO </v>
      </c>
      <c r="F64" s="202">
        <f>'MAPA DE RIESGOS'!D49</f>
        <v>3</v>
      </c>
      <c r="G64" s="202">
        <f>'MAPA DE RIESGOS'!E49</f>
        <v>3</v>
      </c>
      <c r="H64" s="202" t="s">
        <v>589</v>
      </c>
      <c r="I64" s="338">
        <v>42923</v>
      </c>
      <c r="J64" s="42">
        <v>43100</v>
      </c>
      <c r="K64" s="42"/>
      <c r="L64" s="69" t="s">
        <v>363</v>
      </c>
      <c r="M64" s="69" t="s">
        <v>590</v>
      </c>
      <c r="N64" s="393">
        <v>1</v>
      </c>
      <c r="O64" s="394">
        <v>1</v>
      </c>
      <c r="P64" s="392">
        <v>1</v>
      </c>
      <c r="Q64" s="441" t="s">
        <v>649</v>
      </c>
      <c r="R64" s="276" t="s">
        <v>765</v>
      </c>
      <c r="S64" s="41" t="s">
        <v>693</v>
      </c>
      <c r="T64" s="41" t="s">
        <v>734</v>
      </c>
      <c r="U64" s="40">
        <v>43017</v>
      </c>
      <c r="V64" s="41" t="s">
        <v>695</v>
      </c>
    </row>
    <row r="65" spans="1:22" s="316" customFormat="1" ht="81" customHeight="1" thickBot="1" thickTop="1">
      <c r="A65" s="202" t="str">
        <f>'MAPA DE RIESGOS'!A50</f>
        <v>CI01717-P</v>
      </c>
      <c r="B65" s="339">
        <v>42895</v>
      </c>
      <c r="C65" s="339">
        <v>42935</v>
      </c>
      <c r="D65" s="202" t="str">
        <f>'MAPA DE RIESGOS'!B50</f>
        <v>SERVICIOS DE SALUD (SUBDIRECCION DE PRESTACIONES SOCIALES)</v>
      </c>
      <c r="E65" s="202" t="str">
        <f>'MAPA DE RIESGOS'!C50</f>
        <v>QUE NO  SE DE CUMPLIMIENTO A LAS ACTIVIDADES DE TRAMITES (DESACATO Y SANCIÓN)  POR PARTE DE LOS ABOGADOS SUSTANCIADORES </v>
      </c>
      <c r="F65" s="202">
        <f>'MAPA DE RIESGOS'!D50</f>
        <v>4</v>
      </c>
      <c r="G65" s="202">
        <f>'MAPA DE RIESGOS'!E50</f>
        <v>4</v>
      </c>
      <c r="H65" s="202" t="s">
        <v>602</v>
      </c>
      <c r="I65" s="339">
        <v>42946</v>
      </c>
      <c r="J65" s="340">
        <v>43038</v>
      </c>
      <c r="K65" s="42"/>
      <c r="L65" s="69" t="s">
        <v>621</v>
      </c>
      <c r="M65" s="69" t="s">
        <v>603</v>
      </c>
      <c r="N65" s="393">
        <v>0.1</v>
      </c>
      <c r="O65" s="394">
        <v>1</v>
      </c>
      <c r="P65" s="392">
        <v>0.1</v>
      </c>
      <c r="Q65" s="441" t="s">
        <v>656</v>
      </c>
      <c r="R65" s="276" t="s">
        <v>766</v>
      </c>
      <c r="S65" s="41" t="s">
        <v>698</v>
      </c>
      <c r="T65" s="41" t="s">
        <v>734</v>
      </c>
      <c r="U65" s="40">
        <v>43017</v>
      </c>
      <c r="V65" s="41" t="s">
        <v>695</v>
      </c>
    </row>
    <row r="66" spans="1:22" s="316" customFormat="1" ht="68.25" customHeight="1" thickBot="1" thickTop="1">
      <c r="A66" s="535" t="str">
        <f>'MAPA DE RIESGOS'!A51</f>
        <v>CI01817-P</v>
      </c>
      <c r="B66" s="584">
        <v>42895</v>
      </c>
      <c r="C66" s="584">
        <v>42935</v>
      </c>
      <c r="D66" s="535" t="str">
        <f>'MAPA DE RIESGOS'!B51</f>
        <v>SERVICIOS DE SALUD (SUBDIRECCION DE PRESTACIONES SOCIALES)</v>
      </c>
      <c r="E66" s="535" t="str">
        <f>'MAPA DE RIESGOS'!C51</f>
        <v>QUE LA INFORMACIÓN DIRIGIDA AL SUBDIRECTOR NO SEA ALLEGADA </v>
      </c>
      <c r="F66" s="535">
        <f>'MAPA DE RIESGOS'!D51</f>
        <v>3</v>
      </c>
      <c r="G66" s="535">
        <f>'MAPA DE RIESGOS'!E51</f>
        <v>3</v>
      </c>
      <c r="H66" s="202" t="s">
        <v>620</v>
      </c>
      <c r="I66" s="339">
        <v>42946</v>
      </c>
      <c r="J66" s="340">
        <v>43038</v>
      </c>
      <c r="K66" s="42"/>
      <c r="L66" s="69" t="s">
        <v>621</v>
      </c>
      <c r="M66" s="69" t="s">
        <v>624</v>
      </c>
      <c r="N66" s="393">
        <v>1</v>
      </c>
      <c r="O66" s="394">
        <v>1</v>
      </c>
      <c r="P66" s="392">
        <v>1</v>
      </c>
      <c r="Q66" s="441" t="s">
        <v>657</v>
      </c>
      <c r="R66" s="276" t="s">
        <v>767</v>
      </c>
      <c r="S66" s="459" t="s">
        <v>706</v>
      </c>
      <c r="T66" s="459" t="s">
        <v>770</v>
      </c>
      <c r="U66" s="40">
        <v>43017</v>
      </c>
      <c r="V66" s="41" t="s">
        <v>695</v>
      </c>
    </row>
    <row r="67" spans="1:22" s="316" customFormat="1" ht="72" customHeight="1" thickBot="1" thickTop="1">
      <c r="A67" s="536"/>
      <c r="B67" s="585"/>
      <c r="C67" s="585"/>
      <c r="D67" s="536"/>
      <c r="E67" s="536"/>
      <c r="F67" s="536"/>
      <c r="G67" s="536"/>
      <c r="H67" s="202" t="s">
        <v>623</v>
      </c>
      <c r="I67" s="339">
        <v>42946</v>
      </c>
      <c r="J67" s="340">
        <v>43038</v>
      </c>
      <c r="K67" s="42"/>
      <c r="L67" s="69" t="s">
        <v>621</v>
      </c>
      <c r="M67" s="69" t="s">
        <v>181</v>
      </c>
      <c r="N67" s="393">
        <v>0.5</v>
      </c>
      <c r="O67" s="394">
        <v>1</v>
      </c>
      <c r="P67" s="392">
        <v>0.5</v>
      </c>
      <c r="Q67" s="441" t="s">
        <v>658</v>
      </c>
      <c r="R67" s="276" t="s">
        <v>774</v>
      </c>
      <c r="S67" s="41" t="s">
        <v>768</v>
      </c>
      <c r="T67" s="41" t="s">
        <v>734</v>
      </c>
      <c r="U67" s="40">
        <v>43017</v>
      </c>
      <c r="V67" s="41" t="s">
        <v>695</v>
      </c>
    </row>
    <row r="68" spans="1:22" s="316" customFormat="1" ht="81" customHeight="1" thickBot="1" thickTop="1">
      <c r="A68" s="202" t="str">
        <f>'MAPA DE RIESGOS'!A52</f>
        <v>CI01917-P</v>
      </c>
      <c r="B68" s="339">
        <v>42895</v>
      </c>
      <c r="C68" s="339">
        <v>42935</v>
      </c>
      <c r="D68" s="202" t="str">
        <f>'MAPA DE RIESGOS'!B52</f>
        <v>SERVICIOS DE SALUD (SUBDIRECCION DE PRESTACIONES SOCIALES)</v>
      </c>
      <c r="E68" s="202" t="str">
        <f>'MAPA DE RIESGOS'!C52</f>
        <v>QUE NO SE REALICE EL TRAMITE CORRESPONDIENTE A LA SOLICITUD DE RECOBRO DEL FOSYGA </v>
      </c>
      <c r="F68" s="202">
        <f>'MAPA DE RIESGOS'!D52</f>
        <v>3</v>
      </c>
      <c r="G68" s="202">
        <f>'MAPA DE RIESGOS'!E52</f>
        <v>3</v>
      </c>
      <c r="H68" s="202" t="s">
        <v>622</v>
      </c>
      <c r="I68" s="339">
        <v>42946</v>
      </c>
      <c r="J68" s="340">
        <v>43038</v>
      </c>
      <c r="K68" s="42"/>
      <c r="L68" s="69" t="s">
        <v>621</v>
      </c>
      <c r="M68" s="69" t="s">
        <v>458</v>
      </c>
      <c r="N68" s="393">
        <v>1</v>
      </c>
      <c r="O68" s="394">
        <v>1</v>
      </c>
      <c r="P68" s="392">
        <v>1</v>
      </c>
      <c r="Q68" s="441" t="s">
        <v>659</v>
      </c>
      <c r="R68" s="276" t="s">
        <v>769</v>
      </c>
      <c r="S68" s="459" t="s">
        <v>702</v>
      </c>
      <c r="T68" s="459" t="s">
        <v>771</v>
      </c>
      <c r="U68" s="40">
        <v>43017</v>
      </c>
      <c r="V68" s="41" t="s">
        <v>695</v>
      </c>
    </row>
    <row r="69" spans="1:22" s="316" customFormat="1" ht="81" customHeight="1" thickBot="1" thickTop="1">
      <c r="A69" s="202" t="str">
        <f>'MAPA DE RIESGOS'!A53</f>
        <v>CI02017-P</v>
      </c>
      <c r="B69" s="339">
        <v>42895</v>
      </c>
      <c r="C69" s="339">
        <v>42935</v>
      </c>
      <c r="D69" s="202" t="str">
        <f>'MAPA DE RIESGOS'!B53</f>
        <v>SERVICIOS DE SALUD (SUBDIRECCION DE PRESTACIONES SOCIALES)</v>
      </c>
      <c r="E69" s="202" t="str">
        <f>'MAPA DE RIESGOS'!C53</f>
        <v>INCUMPLIMIENTO DEL PROCEDIMIENTO ESTABLECIDO POR GESTIÓN DOCUMENTAL PARA LA DIGITALIZACIÓN 4 TO CHULO </v>
      </c>
      <c r="F69" s="202">
        <f>'MAPA DE RIESGOS'!D53</f>
        <v>3</v>
      </c>
      <c r="G69" s="202">
        <f>'MAPA DE RIESGOS'!E53</f>
        <v>3</v>
      </c>
      <c r="H69" s="202" t="s">
        <v>606</v>
      </c>
      <c r="I69" s="339">
        <v>42935</v>
      </c>
      <c r="J69" s="340">
        <v>42946</v>
      </c>
      <c r="K69" s="42"/>
      <c r="L69" s="69" t="s">
        <v>363</v>
      </c>
      <c r="M69" s="69" t="s">
        <v>458</v>
      </c>
      <c r="N69" s="393">
        <v>1</v>
      </c>
      <c r="O69" s="394">
        <v>1</v>
      </c>
      <c r="P69" s="392">
        <v>1</v>
      </c>
      <c r="Q69" s="441" t="s">
        <v>660</v>
      </c>
      <c r="R69" s="276" t="s">
        <v>772</v>
      </c>
      <c r="S69" s="459" t="s">
        <v>702</v>
      </c>
      <c r="T69" s="459" t="s">
        <v>773</v>
      </c>
      <c r="U69" s="40">
        <v>43017</v>
      </c>
      <c r="V69" s="41" t="s">
        <v>695</v>
      </c>
    </row>
    <row r="70" spans="1:166" s="169" customFormat="1" ht="150.75" customHeight="1" thickBot="1" thickTop="1">
      <c r="A70" s="68" t="str">
        <f>+'MAPA DE RIESGOS'!A54</f>
        <v>CA08214-P</v>
      </c>
      <c r="B70" s="76">
        <v>41905</v>
      </c>
      <c r="C70" s="94">
        <v>42048</v>
      </c>
      <c r="D70" s="93" t="str">
        <f>'MAPA DE RIESGOS'!B54</f>
        <v>GESTION DE RECURSOS FINANCIEROS</v>
      </c>
      <c r="E70" s="93" t="str">
        <f>'MAPA DE RIESGOS'!C54</f>
        <v>POSIBLES INCUMPLIMIENTO A LOS PLANES INSTITUCIONALES DE LA ENTIDAD</v>
      </c>
      <c r="F70" s="93">
        <f>'MAPA DE RIESGOS'!D54</f>
        <v>4</v>
      </c>
      <c r="G70" s="93">
        <f>'MAPA DE RIESGOS'!E54</f>
        <v>1</v>
      </c>
      <c r="H70" s="81" t="s">
        <v>236</v>
      </c>
      <c r="I70" s="170">
        <v>42138</v>
      </c>
      <c r="J70" s="170">
        <v>42154</v>
      </c>
      <c r="K70" s="59" t="str">
        <f aca="true" t="shared" si="2" ref="K70:K76">IF(P70=100%,("T"),(IF(P70=0%,("SI"),("P"))))</f>
        <v>T</v>
      </c>
      <c r="L70" s="75" t="s">
        <v>166</v>
      </c>
      <c r="M70" s="171" t="s">
        <v>235</v>
      </c>
      <c r="N70" s="385">
        <v>7</v>
      </c>
      <c r="O70" s="385">
        <v>7</v>
      </c>
      <c r="P70" s="386">
        <v>1</v>
      </c>
      <c r="Q70" s="386" t="s">
        <v>643</v>
      </c>
      <c r="R70" s="277" t="s">
        <v>778</v>
      </c>
      <c r="S70" s="318" t="s">
        <v>698</v>
      </c>
      <c r="T70" s="318" t="s">
        <v>734</v>
      </c>
      <c r="U70" s="317">
        <v>43017</v>
      </c>
      <c r="V70" s="318" t="s">
        <v>695</v>
      </c>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c r="BW70" s="309"/>
      <c r="BX70" s="309"/>
      <c r="BY70" s="309"/>
      <c r="BZ70" s="309"/>
      <c r="CA70" s="309"/>
      <c r="CB70" s="309"/>
      <c r="CC70" s="309"/>
      <c r="CD70" s="309"/>
      <c r="CE70" s="309"/>
      <c r="CF70" s="309"/>
      <c r="CG70" s="309"/>
      <c r="CH70" s="309"/>
      <c r="CI70" s="309"/>
      <c r="CJ70" s="309"/>
      <c r="CK70" s="309"/>
      <c r="CL70" s="309"/>
      <c r="CM70" s="309"/>
      <c r="CN70" s="309"/>
      <c r="CO70" s="309"/>
      <c r="CP70" s="309"/>
      <c r="CQ70" s="309"/>
      <c r="CR70" s="309"/>
      <c r="CS70" s="309"/>
      <c r="CT70" s="309"/>
      <c r="CU70" s="309"/>
      <c r="CV70" s="309"/>
      <c r="CW70" s="309"/>
      <c r="CX70" s="309"/>
      <c r="CY70" s="309"/>
      <c r="CZ70" s="309"/>
      <c r="DA70" s="309"/>
      <c r="DB70" s="309"/>
      <c r="DC70" s="309"/>
      <c r="DD70" s="309"/>
      <c r="DE70" s="309"/>
      <c r="DF70" s="309"/>
      <c r="DG70" s="309"/>
      <c r="DH70" s="309"/>
      <c r="DI70" s="309"/>
      <c r="DJ70" s="309"/>
      <c r="DK70" s="309"/>
      <c r="DL70" s="309"/>
      <c r="DM70" s="309"/>
      <c r="DN70" s="309"/>
      <c r="DO70" s="309"/>
      <c r="DP70" s="309"/>
      <c r="DQ70" s="309"/>
      <c r="DR70" s="309"/>
      <c r="DS70" s="309"/>
      <c r="DT70" s="309"/>
      <c r="DU70" s="309"/>
      <c r="DV70" s="309"/>
      <c r="DW70" s="309"/>
      <c r="DX70" s="309"/>
      <c r="DY70" s="309"/>
      <c r="DZ70" s="309"/>
      <c r="EA70" s="309"/>
      <c r="EB70" s="309"/>
      <c r="EC70" s="309"/>
      <c r="ED70" s="309"/>
      <c r="EE70" s="309"/>
      <c r="EF70" s="309"/>
      <c r="EG70" s="309"/>
      <c r="EH70" s="309"/>
      <c r="EI70" s="309"/>
      <c r="EJ70" s="309"/>
      <c r="EK70" s="309"/>
      <c r="EL70" s="309"/>
      <c r="EM70" s="309"/>
      <c r="EN70" s="309"/>
      <c r="EO70" s="309"/>
      <c r="EP70" s="309"/>
      <c r="EQ70" s="309"/>
      <c r="ER70" s="309"/>
      <c r="ES70" s="309"/>
      <c r="ET70" s="309"/>
      <c r="EU70" s="309"/>
      <c r="EV70" s="309"/>
      <c r="EW70" s="309"/>
      <c r="EX70" s="309"/>
      <c r="EY70" s="309"/>
      <c r="EZ70" s="309"/>
      <c r="FA70" s="309"/>
      <c r="FB70" s="309"/>
      <c r="FC70" s="309"/>
      <c r="FD70" s="309"/>
      <c r="FE70" s="309"/>
      <c r="FF70" s="309"/>
      <c r="FG70" s="309"/>
      <c r="FH70" s="309"/>
      <c r="FI70" s="309"/>
      <c r="FJ70" s="309"/>
    </row>
    <row r="71" spans="1:166" s="169" customFormat="1" ht="67.5" customHeight="1" thickBot="1" thickTop="1">
      <c r="A71" s="68" t="str">
        <f>+'MAPA DE RIESGOS'!A55</f>
        <v>CA05413-P</v>
      </c>
      <c r="B71" s="172">
        <v>41599</v>
      </c>
      <c r="C71" s="56">
        <v>42048</v>
      </c>
      <c r="D71" s="93" t="str">
        <f>'MAPA DE RIESGOS'!B55</f>
        <v>GESTION DE RECURSOS FINANCIEROS</v>
      </c>
      <c r="E71" s="93" t="str">
        <f>'MAPA DE RIESGOS'!C55</f>
        <v>QUE LA DOCUMENTACION DEL PROCESO NO SE RECUPERE CON OPORTUNIDAD</v>
      </c>
      <c r="F71" s="93">
        <f>'MAPA DE RIESGOS'!D55</f>
        <v>3</v>
      </c>
      <c r="G71" s="93">
        <f>'MAPA DE RIESGOS'!E55</f>
        <v>2</v>
      </c>
      <c r="H71" s="81" t="s">
        <v>243</v>
      </c>
      <c r="I71" s="59">
        <v>42048</v>
      </c>
      <c r="J71" s="59">
        <v>42277</v>
      </c>
      <c r="K71" s="59" t="str">
        <f t="shared" si="2"/>
        <v>P</v>
      </c>
      <c r="L71" s="81" t="s">
        <v>164</v>
      </c>
      <c r="M71" s="58" t="s">
        <v>165</v>
      </c>
      <c r="N71" s="387">
        <v>0.7</v>
      </c>
      <c r="O71" s="385">
        <v>1</v>
      </c>
      <c r="P71" s="386">
        <v>0.7</v>
      </c>
      <c r="Q71" s="439" t="s">
        <v>644</v>
      </c>
      <c r="R71" s="439" t="s">
        <v>742</v>
      </c>
      <c r="S71" s="318" t="s">
        <v>698</v>
      </c>
      <c r="T71" s="318" t="s">
        <v>734</v>
      </c>
      <c r="U71" s="317">
        <v>43017</v>
      </c>
      <c r="V71" s="318" t="s">
        <v>695</v>
      </c>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09"/>
      <c r="BR71" s="309"/>
      <c r="BS71" s="309"/>
      <c r="BT71" s="309"/>
      <c r="BU71" s="309"/>
      <c r="BV71" s="309"/>
      <c r="BW71" s="309"/>
      <c r="BX71" s="309"/>
      <c r="BY71" s="309"/>
      <c r="BZ71" s="309"/>
      <c r="CA71" s="309"/>
      <c r="CB71" s="309"/>
      <c r="CC71" s="309"/>
      <c r="CD71" s="309"/>
      <c r="CE71" s="309"/>
      <c r="CF71" s="309"/>
      <c r="CG71" s="309"/>
      <c r="CH71" s="309"/>
      <c r="CI71" s="309"/>
      <c r="CJ71" s="309"/>
      <c r="CK71" s="309"/>
      <c r="CL71" s="309"/>
      <c r="CM71" s="309"/>
      <c r="CN71" s="309"/>
      <c r="CO71" s="309"/>
      <c r="CP71" s="309"/>
      <c r="CQ71" s="309"/>
      <c r="CR71" s="309"/>
      <c r="CS71" s="309"/>
      <c r="CT71" s="309"/>
      <c r="CU71" s="309"/>
      <c r="CV71" s="309"/>
      <c r="CW71" s="309"/>
      <c r="CX71" s="309"/>
      <c r="CY71" s="309"/>
      <c r="CZ71" s="309"/>
      <c r="DA71" s="309"/>
      <c r="DB71" s="309"/>
      <c r="DC71" s="309"/>
      <c r="DD71" s="309"/>
      <c r="DE71" s="309"/>
      <c r="DF71" s="309"/>
      <c r="DG71" s="309"/>
      <c r="DH71" s="309"/>
      <c r="DI71" s="309"/>
      <c r="DJ71" s="309"/>
      <c r="DK71" s="309"/>
      <c r="DL71" s="309"/>
      <c r="DM71" s="309"/>
      <c r="DN71" s="309"/>
      <c r="DO71" s="309"/>
      <c r="DP71" s="309"/>
      <c r="DQ71" s="309"/>
      <c r="DR71" s="309"/>
      <c r="DS71" s="309"/>
      <c r="DT71" s="309"/>
      <c r="DU71" s="309"/>
      <c r="DV71" s="309"/>
      <c r="DW71" s="309"/>
      <c r="DX71" s="309"/>
      <c r="DY71" s="309"/>
      <c r="DZ71" s="309"/>
      <c r="EA71" s="309"/>
      <c r="EB71" s="309"/>
      <c r="EC71" s="309"/>
      <c r="ED71" s="309"/>
      <c r="EE71" s="309"/>
      <c r="EF71" s="309"/>
      <c r="EG71" s="309"/>
      <c r="EH71" s="309"/>
      <c r="EI71" s="309"/>
      <c r="EJ71" s="309"/>
      <c r="EK71" s="309"/>
      <c r="EL71" s="309"/>
      <c r="EM71" s="309"/>
      <c r="EN71" s="309"/>
      <c r="EO71" s="309"/>
      <c r="EP71" s="309"/>
      <c r="EQ71" s="309"/>
      <c r="ER71" s="309"/>
      <c r="ES71" s="309"/>
      <c r="ET71" s="309"/>
      <c r="EU71" s="309"/>
      <c r="EV71" s="309"/>
      <c r="EW71" s="309"/>
      <c r="EX71" s="309"/>
      <c r="EY71" s="309"/>
      <c r="EZ71" s="309"/>
      <c r="FA71" s="309"/>
      <c r="FB71" s="309"/>
      <c r="FC71" s="309"/>
      <c r="FD71" s="309"/>
      <c r="FE71" s="309"/>
      <c r="FF71" s="309"/>
      <c r="FG71" s="309"/>
      <c r="FH71" s="309"/>
      <c r="FI71" s="309"/>
      <c r="FJ71" s="309"/>
    </row>
    <row r="72" spans="1:166" s="122" customFormat="1" ht="66" customHeight="1" thickBot="1" thickTop="1">
      <c r="A72" s="592" t="str">
        <f>+'MAPA DE RIESGOS'!A56</f>
        <v>CA02215-P</v>
      </c>
      <c r="B72" s="554">
        <v>42054</v>
      </c>
      <c r="C72" s="556">
        <v>42277</v>
      </c>
      <c r="D72" s="533" t="str">
        <f>'MAPA DE RIESGOS'!B56</f>
        <v>GESTION DE RECURSOS FINANCIEROS</v>
      </c>
      <c r="E72" s="533" t="str">
        <f>'MAPA DE RIESGOS'!C56</f>
        <v>POSIBLE MEDICION INADECUADA DEL INDICADOR ESTRATEGICO  DEL PROCESO GESTION FINANCIERA </v>
      </c>
      <c r="F72" s="533">
        <f>'MAPA DE RIESGOS'!D56</f>
        <v>3</v>
      </c>
      <c r="G72" s="533">
        <f>'MAPA DE RIESGOS'!E56</f>
        <v>2</v>
      </c>
      <c r="H72" s="81" t="s">
        <v>457</v>
      </c>
      <c r="I72" s="59" t="s">
        <v>456</v>
      </c>
      <c r="J72" s="59">
        <v>42832</v>
      </c>
      <c r="K72" s="59" t="str">
        <f t="shared" si="2"/>
        <v>T</v>
      </c>
      <c r="L72" s="81" t="s">
        <v>183</v>
      </c>
      <c r="M72" s="58" t="s">
        <v>458</v>
      </c>
      <c r="N72" s="385">
        <v>1</v>
      </c>
      <c r="O72" s="385">
        <v>1</v>
      </c>
      <c r="P72" s="386">
        <v>1</v>
      </c>
      <c r="Q72" s="439" t="s">
        <v>645</v>
      </c>
      <c r="R72" s="277" t="s">
        <v>743</v>
      </c>
      <c r="S72" s="455" t="s">
        <v>702</v>
      </c>
      <c r="T72" s="455" t="s">
        <v>749</v>
      </c>
      <c r="U72" s="317">
        <v>43017</v>
      </c>
      <c r="V72" s="318" t="s">
        <v>695</v>
      </c>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row>
    <row r="73" spans="1:166" s="122" customFormat="1" ht="66.75" customHeight="1" thickBot="1" thickTop="1">
      <c r="A73" s="593"/>
      <c r="B73" s="555"/>
      <c r="C73" s="557"/>
      <c r="D73" s="534"/>
      <c r="E73" s="534"/>
      <c r="F73" s="534"/>
      <c r="G73" s="534"/>
      <c r="H73" s="81" t="s">
        <v>459</v>
      </c>
      <c r="I73" s="59">
        <v>42823</v>
      </c>
      <c r="J73" s="59">
        <v>42916</v>
      </c>
      <c r="K73" s="320" t="str">
        <f t="shared" si="2"/>
        <v>SI</v>
      </c>
      <c r="L73" s="81" t="s">
        <v>183</v>
      </c>
      <c r="M73" s="58" t="s">
        <v>215</v>
      </c>
      <c r="N73" s="385">
        <v>0</v>
      </c>
      <c r="O73" s="385">
        <v>0</v>
      </c>
      <c r="P73" s="386">
        <v>0</v>
      </c>
      <c r="Q73" s="439" t="s">
        <v>646</v>
      </c>
      <c r="R73" s="277" t="s">
        <v>744</v>
      </c>
      <c r="S73" s="318" t="s">
        <v>698</v>
      </c>
      <c r="T73" s="318" t="s">
        <v>734</v>
      </c>
      <c r="U73" s="317">
        <v>43017</v>
      </c>
      <c r="V73" s="318" t="s">
        <v>695</v>
      </c>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row>
    <row r="74" spans="1:166" s="122" customFormat="1" ht="66.75" customHeight="1" thickBot="1" thickTop="1">
      <c r="A74" s="302" t="str">
        <f>+'MAPA DE RIESGOS'!A57</f>
        <v>CI01117-P</v>
      </c>
      <c r="B74" s="302">
        <v>42874</v>
      </c>
      <c r="C74" s="303">
        <v>42909</v>
      </c>
      <c r="D74" s="303" t="str">
        <f>'MAPA DE RIESGOS'!B57</f>
        <v>GESTION DE RECURSOS FINANCIEROS (CONTABILIDAD) </v>
      </c>
      <c r="E74" s="303" t="str">
        <f>'MAPA DE RIESGOS'!C57</f>
        <v>QUE NO SE CUENTE CON EL DOCUMENTO FUENTE DE LA ENTIDAD BANCARIA QUE DA EVIDENCIA DE LA CONCILIACIÓN (EXTRACTO BANCARIO)  </v>
      </c>
      <c r="F74" s="305">
        <f>'MAPA DE RIESGOS'!D57</f>
        <v>3</v>
      </c>
      <c r="G74" s="305">
        <f>'MAPA DE RIESGOS'!E57</f>
        <v>2</v>
      </c>
      <c r="H74" s="224" t="s">
        <v>551</v>
      </c>
      <c r="I74" s="59">
        <v>42917</v>
      </c>
      <c r="J74" s="59">
        <v>42978</v>
      </c>
      <c r="K74" s="320" t="str">
        <f t="shared" si="2"/>
        <v>SI</v>
      </c>
      <c r="L74" s="224" t="s">
        <v>552</v>
      </c>
      <c r="M74" s="58" t="s">
        <v>553</v>
      </c>
      <c r="N74" s="385">
        <v>0</v>
      </c>
      <c r="O74" s="385">
        <v>0</v>
      </c>
      <c r="P74" s="386">
        <v>0</v>
      </c>
      <c r="Q74" s="439" t="s">
        <v>647</v>
      </c>
      <c r="R74" s="370" t="s">
        <v>744</v>
      </c>
      <c r="S74" s="318" t="s">
        <v>698</v>
      </c>
      <c r="T74" s="318" t="s">
        <v>734</v>
      </c>
      <c r="U74" s="317">
        <v>43017</v>
      </c>
      <c r="V74" s="318" t="s">
        <v>695</v>
      </c>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row>
    <row r="75" spans="1:166" s="122" customFormat="1" ht="66.75" customHeight="1" thickBot="1" thickTop="1">
      <c r="A75" s="302" t="str">
        <f>+'MAPA DE RIESGOS'!A58</f>
        <v>CI01217-P</v>
      </c>
      <c r="B75" s="306">
        <v>42874</v>
      </c>
      <c r="C75" s="307">
        <v>42909</v>
      </c>
      <c r="D75" s="303" t="str">
        <f>'MAPA DE RIESGOS'!B58</f>
        <v>GESTION DE RECURSOS FINANCIEROS (CONTABILIDAD) </v>
      </c>
      <c r="E75" s="303" t="str">
        <f>'MAPA DE RIESGOS'!C58</f>
        <v>INCUMPLIMIENTO DEL INSTRUCTIVO ESTABLECIDO PARA EL MANEJO DEL ARCHIVO DE GESTIÓN  </v>
      </c>
      <c r="F75" s="305">
        <f>'MAPA DE RIESGOS'!D58</f>
        <v>3</v>
      </c>
      <c r="G75" s="305">
        <f>'MAPA DE RIESGOS'!E58</f>
        <v>2</v>
      </c>
      <c r="H75" s="224" t="s">
        <v>558</v>
      </c>
      <c r="I75" s="59">
        <v>42917</v>
      </c>
      <c r="J75" s="59">
        <v>42947</v>
      </c>
      <c r="K75" s="320" t="str">
        <f t="shared" si="2"/>
        <v>P</v>
      </c>
      <c r="L75" s="224" t="s">
        <v>559</v>
      </c>
      <c r="M75" s="58" t="s">
        <v>100</v>
      </c>
      <c r="N75" s="385">
        <v>1</v>
      </c>
      <c r="O75" s="385">
        <v>1</v>
      </c>
      <c r="P75" s="386">
        <v>0.5</v>
      </c>
      <c r="Q75" s="439" t="s">
        <v>648</v>
      </c>
      <c r="R75" s="277" t="s">
        <v>745</v>
      </c>
      <c r="S75" s="318" t="s">
        <v>698</v>
      </c>
      <c r="T75" s="318" t="s">
        <v>734</v>
      </c>
      <c r="U75" s="317">
        <v>43017</v>
      </c>
      <c r="V75" s="318" t="s">
        <v>695</v>
      </c>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row>
    <row r="76" spans="1:166" s="83" customFormat="1" ht="68.25" customHeight="1" thickBot="1" thickTop="1">
      <c r="A76" s="67" t="str">
        <f>+'MAPA DE RIESGOS'!A59</f>
        <v>N/A</v>
      </c>
      <c r="B76" s="87" t="s">
        <v>107</v>
      </c>
      <c r="C76" s="88">
        <v>41270</v>
      </c>
      <c r="D76" s="74" t="str">
        <f>'MAPA DE RIESGOS'!B59</f>
        <v>GESTION DE SERVICIOS ADMINISTRATIVOS</v>
      </c>
      <c r="E76" s="74" t="str">
        <f>'MAPA DE RIESGOS'!C59</f>
        <v>POSIBLE DESORGANIZACION DEL ALMACEN</v>
      </c>
      <c r="F76" s="74">
        <f>'MAPA DE RIESGOS'!D59</f>
        <v>3</v>
      </c>
      <c r="G76" s="74">
        <f>'MAPA DE RIESGOS'!E59</f>
        <v>1</v>
      </c>
      <c r="H76" s="86" t="s">
        <v>175</v>
      </c>
      <c r="I76" s="64">
        <v>41270</v>
      </c>
      <c r="J76" s="64">
        <v>42185</v>
      </c>
      <c r="K76" s="64" t="str">
        <f t="shared" si="2"/>
        <v>T</v>
      </c>
      <c r="L76" s="86" t="s">
        <v>156</v>
      </c>
      <c r="M76" s="177" t="s">
        <v>101</v>
      </c>
      <c r="N76" s="423">
        <v>1</v>
      </c>
      <c r="O76" s="423">
        <v>1</v>
      </c>
      <c r="P76" s="422">
        <v>1</v>
      </c>
      <c r="Q76" s="431" t="s">
        <v>679</v>
      </c>
      <c r="R76" s="278" t="s">
        <v>746</v>
      </c>
      <c r="S76" s="453" t="s">
        <v>702</v>
      </c>
      <c r="T76" s="453" t="s">
        <v>747</v>
      </c>
      <c r="U76" s="88">
        <v>43017</v>
      </c>
      <c r="V76" s="86" t="s">
        <v>695</v>
      </c>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row>
    <row r="77" spans="1:166" s="83" customFormat="1" ht="71.25" customHeight="1" thickBot="1" thickTop="1">
      <c r="A77" s="67" t="str">
        <f>+'MAPA DE RIESGOS'!A61</f>
        <v>CA00115-P</v>
      </c>
      <c r="B77" s="88">
        <v>42046</v>
      </c>
      <c r="C77" s="88">
        <v>42067</v>
      </c>
      <c r="D77" s="74" t="str">
        <f>'MAPA DE RIESGOS'!B61</f>
        <v>GESTION DE SERVICIOS ADMINISTRATIVOS</v>
      </c>
      <c r="E77" s="74" t="str">
        <f>'MAPA DE RIESGOS'!C61</f>
        <v>QUE NO SE TOMEN LAS ACCIONES DE MEJORA EN EL CUMPLIMIENTO DEL OBJETIVO DEL PROCESO </v>
      </c>
      <c r="F77" s="74">
        <f>'MAPA DE RIESGOS'!D61</f>
        <v>3</v>
      </c>
      <c r="G77" s="74">
        <f>'MAPA DE RIESGOS'!E61</f>
        <v>3</v>
      </c>
      <c r="H77" s="86" t="s">
        <v>185</v>
      </c>
      <c r="I77" s="64">
        <v>42067</v>
      </c>
      <c r="J77" s="64">
        <v>42139</v>
      </c>
      <c r="K77" s="64" t="str">
        <f aca="true" t="shared" si="3" ref="K77:K92">IF(P77=100%,("T"),(IF(P77=0%,("SI"),("P"))))</f>
        <v>SI</v>
      </c>
      <c r="L77" s="86" t="s">
        <v>156</v>
      </c>
      <c r="M77" s="178" t="s">
        <v>215</v>
      </c>
      <c r="N77" s="423">
        <v>0</v>
      </c>
      <c r="O77" s="423">
        <v>1</v>
      </c>
      <c r="P77" s="422">
        <v>0</v>
      </c>
      <c r="Q77" s="431" t="s">
        <v>680</v>
      </c>
      <c r="R77" s="278" t="s">
        <v>721</v>
      </c>
      <c r="S77" s="88" t="s">
        <v>698</v>
      </c>
      <c r="T77" s="88" t="s">
        <v>694</v>
      </c>
      <c r="U77" s="88">
        <v>43017</v>
      </c>
      <c r="V77" s="86" t="s">
        <v>695</v>
      </c>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row>
    <row r="78" spans="1:166" s="83" customFormat="1" ht="68.25" customHeight="1" thickBot="1" thickTop="1">
      <c r="A78" s="67" t="str">
        <f>+'MAPA DE RIESGOS'!A62</f>
        <v>CI04015-P</v>
      </c>
      <c r="B78" s="73">
        <v>42304</v>
      </c>
      <c r="C78" s="73">
        <v>42331</v>
      </c>
      <c r="D78" s="74" t="str">
        <f>'MAPA DE RIESGOS'!B62</f>
        <v>GESTION DE SERVICIOS ADMINISTRATIVOS (CALI)</v>
      </c>
      <c r="E78" s="74" t="str">
        <f>'MAPA DE RIESGOS'!C62</f>
        <v>Demora en los tramites y peticiones de los clientes externos</v>
      </c>
      <c r="F78" s="74">
        <f>'MAPA DE RIESGOS'!D62</f>
        <v>3</v>
      </c>
      <c r="G78" s="74">
        <f>'MAPA DE RIESGOS'!E62</f>
        <v>3</v>
      </c>
      <c r="H78" s="203" t="s">
        <v>270</v>
      </c>
      <c r="I78" s="64">
        <v>42331</v>
      </c>
      <c r="J78" s="64">
        <v>42460</v>
      </c>
      <c r="K78" s="64" t="str">
        <f t="shared" si="3"/>
        <v>SI</v>
      </c>
      <c r="L78" s="86" t="s">
        <v>156</v>
      </c>
      <c r="M78" s="178" t="s">
        <v>275</v>
      </c>
      <c r="N78" s="423">
        <v>0</v>
      </c>
      <c r="O78" s="423">
        <v>1</v>
      </c>
      <c r="P78" s="422">
        <v>0</v>
      </c>
      <c r="Q78" s="431" t="s">
        <v>681</v>
      </c>
      <c r="R78" s="278" t="s">
        <v>722</v>
      </c>
      <c r="S78" s="88" t="s">
        <v>698</v>
      </c>
      <c r="T78" s="88" t="s">
        <v>734</v>
      </c>
      <c r="U78" s="88">
        <v>43017</v>
      </c>
      <c r="V78" s="86" t="s">
        <v>695</v>
      </c>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row>
    <row r="79" spans="1:166" s="83" customFormat="1" ht="63" customHeight="1" thickBot="1" thickTop="1">
      <c r="A79" s="67" t="str">
        <f>+'MAPA DE RIESGOS'!A63</f>
        <v>CI03915-P</v>
      </c>
      <c r="B79" s="73">
        <v>42304</v>
      </c>
      <c r="C79" s="73">
        <v>42331</v>
      </c>
      <c r="D79" s="74" t="str">
        <f>'MAPA DE RIESGOS'!B63</f>
        <v>GESTION DE SERVICIOS ADMINISTRATIVOS (BUENAVENTURA) </v>
      </c>
      <c r="E79" s="74" t="str">
        <f>'MAPA DE RIESGOS'!C63</f>
        <v>PERDIDA DE INFORMACION, MANO DE OBRA, DAÑOS EN LOS EQUIPOS ELECTRICOS EN LA OFICINA DE BUENAVENTURA</v>
      </c>
      <c r="F79" s="74">
        <f>'MAPA DE RIESGOS'!D63</f>
        <v>3</v>
      </c>
      <c r="G79" s="74">
        <f>'MAPA DE RIESGOS'!E63</f>
        <v>2</v>
      </c>
      <c r="H79" s="86" t="s">
        <v>274</v>
      </c>
      <c r="I79" s="64">
        <v>42331</v>
      </c>
      <c r="J79" s="64">
        <v>42460</v>
      </c>
      <c r="K79" s="64" t="str">
        <f t="shared" si="3"/>
        <v>SI</v>
      </c>
      <c r="L79" s="86" t="s">
        <v>156</v>
      </c>
      <c r="M79" s="178" t="s">
        <v>275</v>
      </c>
      <c r="N79" s="423">
        <v>0</v>
      </c>
      <c r="O79" s="423">
        <v>1</v>
      </c>
      <c r="P79" s="422">
        <v>0</v>
      </c>
      <c r="Q79" s="431" t="s">
        <v>682</v>
      </c>
      <c r="R79" s="278" t="s">
        <v>723</v>
      </c>
      <c r="S79" s="88" t="s">
        <v>698</v>
      </c>
      <c r="T79" s="88" t="s">
        <v>734</v>
      </c>
      <c r="U79" s="88">
        <v>43017</v>
      </c>
      <c r="V79" s="86" t="s">
        <v>695</v>
      </c>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row>
    <row r="80" spans="1:166" s="83" customFormat="1" ht="69" customHeight="1" thickBot="1" thickTop="1">
      <c r="A80" s="67" t="str">
        <f>+'MAPA DE RIESGOS'!A64</f>
        <v>CI00216-P</v>
      </c>
      <c r="B80" s="73">
        <v>42474</v>
      </c>
      <c r="C80" s="73">
        <v>42488</v>
      </c>
      <c r="D80" s="74" t="str">
        <f>'MAPA DE RIESGOS'!B64</f>
        <v>GESTION DE SERVICIOS ADMINISTRATIVOS</v>
      </c>
      <c r="E80" s="74" t="str">
        <f>'MAPA DE RIESGOS'!C64</f>
        <v>POSIBLES FALTANTES DE RECURSOS POR NO LEGALIZACIÓN EN TERMINOS DE OORTUNIDAD DE LOS RECIBOS PROVISIONALES </v>
      </c>
      <c r="F80" s="74">
        <f>'MAPA DE RIESGOS'!D64</f>
        <v>3</v>
      </c>
      <c r="G80" s="74">
        <f>'MAPA DE RIESGOS'!E64</f>
        <v>2</v>
      </c>
      <c r="H80" s="86" t="s">
        <v>331</v>
      </c>
      <c r="I80" s="64">
        <v>42489</v>
      </c>
      <c r="J80" s="64">
        <v>42551</v>
      </c>
      <c r="K80" s="64" t="str">
        <f t="shared" si="3"/>
        <v>T</v>
      </c>
      <c r="L80" s="86" t="s">
        <v>156</v>
      </c>
      <c r="M80" s="178" t="s">
        <v>167</v>
      </c>
      <c r="N80" s="424">
        <v>1</v>
      </c>
      <c r="O80" s="424">
        <v>1</v>
      </c>
      <c r="P80" s="422">
        <v>1</v>
      </c>
      <c r="Q80" s="431" t="s">
        <v>683</v>
      </c>
      <c r="R80" s="278" t="s">
        <v>724</v>
      </c>
      <c r="S80" s="453" t="s">
        <v>706</v>
      </c>
      <c r="T80" s="453" t="s">
        <v>718</v>
      </c>
      <c r="U80" s="88">
        <v>43017</v>
      </c>
      <c r="V80" s="86" t="s">
        <v>695</v>
      </c>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row>
    <row r="81" spans="1:166" s="83" customFormat="1" ht="69" customHeight="1" thickBot="1" thickTop="1">
      <c r="A81" s="67" t="str">
        <f>+'MAPA DE RIESGOS'!A65</f>
        <v>CA01717-P</v>
      </c>
      <c r="B81" s="73">
        <v>42796</v>
      </c>
      <c r="C81" s="73">
        <v>42821</v>
      </c>
      <c r="D81" s="74" t="str">
        <f>'MAPA DE RIESGOS'!B65</f>
        <v>GESTION DE SERVICIOS ADMINISTRATIVOS</v>
      </c>
      <c r="E81" s="74" t="str">
        <f>'MAPA DE RIESGOS'!C65</f>
        <v>QUE NO EXISTA UNA OPERACIÓN EFICAZ, EFICIENTE Y EFECTIVA DEL SISTEMA DE GESTIÓN DE CALIDAD. </v>
      </c>
      <c r="F81" s="74">
        <f>'MAPA DE RIESGOS'!D65</f>
        <v>3</v>
      </c>
      <c r="G81" s="74">
        <f>'MAPA DE RIESGOS'!E65</f>
        <v>2</v>
      </c>
      <c r="H81" s="86" t="s">
        <v>440</v>
      </c>
      <c r="I81" s="64">
        <v>42824</v>
      </c>
      <c r="J81" s="64">
        <v>42916</v>
      </c>
      <c r="K81" s="64" t="str">
        <f t="shared" si="3"/>
        <v>T</v>
      </c>
      <c r="L81" s="86" t="s">
        <v>156</v>
      </c>
      <c r="M81" s="178" t="s">
        <v>441</v>
      </c>
      <c r="N81" s="424">
        <v>1</v>
      </c>
      <c r="O81" s="424">
        <v>1</v>
      </c>
      <c r="P81" s="422">
        <v>1</v>
      </c>
      <c r="Q81" s="432" t="s">
        <v>684</v>
      </c>
      <c r="R81" s="278" t="s">
        <v>725</v>
      </c>
      <c r="S81" s="88" t="s">
        <v>702</v>
      </c>
      <c r="T81" s="453" t="s">
        <v>726</v>
      </c>
      <c r="U81" s="88">
        <v>43017</v>
      </c>
      <c r="V81" s="86" t="s">
        <v>695</v>
      </c>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row>
    <row r="82" spans="1:166" s="13" customFormat="1" ht="61.5" customHeight="1" thickBot="1" thickTop="1">
      <c r="A82" s="77" t="str">
        <f>+'MAPA DE RIESGOS'!A66</f>
        <v>CA00915-P</v>
      </c>
      <c r="B82" s="49">
        <v>42048</v>
      </c>
      <c r="C82" s="50">
        <v>42067</v>
      </c>
      <c r="D82" s="51" t="str">
        <f>'MAPA DE RIESGOS'!B66</f>
        <v>GESTION DE BIENES TRANSFERIDOS</v>
      </c>
      <c r="E82" s="51" t="str">
        <f>'MAPA DE RIESGOS'!C66</f>
        <v>POSIBLE INCUMPLIMIENTO DE LA NORMATIVIDAD NTCGP 1000:2009 NUMERAL 4,2,4 (CONTROL DE REGISTROS) </v>
      </c>
      <c r="F82" s="51">
        <f>'MAPA DE RIESGOS'!D66</f>
        <v>3</v>
      </c>
      <c r="G82" s="51">
        <f>'MAPA DE RIESGOS'!E66</f>
        <v>3</v>
      </c>
      <c r="H82" s="51" t="s">
        <v>201</v>
      </c>
      <c r="I82" s="53">
        <v>42095</v>
      </c>
      <c r="J82" s="53">
        <v>42369</v>
      </c>
      <c r="K82" s="53" t="str">
        <f t="shared" si="3"/>
        <v>P</v>
      </c>
      <c r="L82" s="51" t="s">
        <v>219</v>
      </c>
      <c r="M82" s="52" t="s">
        <v>217</v>
      </c>
      <c r="N82" s="433">
        <v>0.95</v>
      </c>
      <c r="O82" s="435">
        <v>1</v>
      </c>
      <c r="P82" s="436">
        <v>0.95</v>
      </c>
      <c r="Q82" s="437" t="s">
        <v>688</v>
      </c>
      <c r="R82" s="279" t="s">
        <v>727</v>
      </c>
      <c r="S82" s="50" t="s">
        <v>698</v>
      </c>
      <c r="T82" s="50" t="s">
        <v>694</v>
      </c>
      <c r="U82" s="50">
        <v>43017</v>
      </c>
      <c r="V82" s="50" t="s">
        <v>695</v>
      </c>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row>
    <row r="83" spans="1:166" s="13" customFormat="1" ht="70.5" customHeight="1" thickBot="1" thickTop="1">
      <c r="A83" s="77" t="str">
        <f>+'MAPA DE RIESGOS'!A67</f>
        <v>CA01015-P</v>
      </c>
      <c r="B83" s="49">
        <v>42048</v>
      </c>
      <c r="C83" s="50">
        <v>42067</v>
      </c>
      <c r="D83" s="51" t="str">
        <f>'MAPA DE RIESGOS'!B67</f>
        <v>GESTION DE BIENES TRANSFERIDOS</v>
      </c>
      <c r="E83" s="51" t="str">
        <f>'MAPA DE RIESGOS'!C67</f>
        <v>POSIBLE INCUMPLIMIENTO DE LA NORMATIVIDAD NTCGP 1000: 2009 4,2,3 (CONTROL DE DOCUMENTOS) </v>
      </c>
      <c r="F83" s="51">
        <f>'MAPA DE RIESGOS'!D67</f>
        <v>3</v>
      </c>
      <c r="G83" s="51">
        <f>'MAPA DE RIESGOS'!E67</f>
        <v>3</v>
      </c>
      <c r="H83" s="51" t="s">
        <v>202</v>
      </c>
      <c r="I83" s="53">
        <v>42067</v>
      </c>
      <c r="J83" s="53">
        <v>42185</v>
      </c>
      <c r="K83" s="53" t="str">
        <f t="shared" si="3"/>
        <v>P</v>
      </c>
      <c r="L83" s="51" t="s">
        <v>219</v>
      </c>
      <c r="M83" s="52" t="s">
        <v>218</v>
      </c>
      <c r="N83" s="434">
        <v>0.67</v>
      </c>
      <c r="O83" s="434">
        <v>18</v>
      </c>
      <c r="P83" s="436">
        <v>0.67</v>
      </c>
      <c r="Q83" s="437" t="s">
        <v>685</v>
      </c>
      <c r="R83" s="280" t="s">
        <v>780</v>
      </c>
      <c r="S83" s="50" t="s">
        <v>698</v>
      </c>
      <c r="T83" s="50" t="s">
        <v>694</v>
      </c>
      <c r="U83" s="50">
        <v>43017</v>
      </c>
      <c r="V83" s="50" t="s">
        <v>695</v>
      </c>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row>
    <row r="84" spans="1:166" s="13" customFormat="1" ht="70.5" customHeight="1" thickBot="1" thickTop="1">
      <c r="A84" s="77" t="str">
        <f>+'MAPA DE RIESGOS'!A68</f>
        <v>CA01315-P</v>
      </c>
      <c r="B84" s="49">
        <v>42048</v>
      </c>
      <c r="C84" s="50">
        <v>42067</v>
      </c>
      <c r="D84" s="51" t="str">
        <f>'MAPA DE RIESGOS'!B68</f>
        <v>GESTION DE BIENES TRANSFERIDOS</v>
      </c>
      <c r="E84" s="51" t="str">
        <f>'MAPA DE RIESGOS'!C68</f>
        <v>QUE NO SE TOMEN LAS ACCIONES DE MEJORA EN EL CUMPLIMIENTO DEL OBJETIVO DEL PROCESO </v>
      </c>
      <c r="F84" s="51">
        <f>'MAPA DE RIESGOS'!D68</f>
        <v>3</v>
      </c>
      <c r="G84" s="51">
        <f>'MAPA DE RIESGOS'!E68</f>
        <v>2</v>
      </c>
      <c r="H84" s="51" t="s">
        <v>185</v>
      </c>
      <c r="I84" s="53">
        <v>42067</v>
      </c>
      <c r="J84" s="53">
        <v>42139</v>
      </c>
      <c r="K84" s="53" t="str">
        <f t="shared" si="3"/>
        <v>P</v>
      </c>
      <c r="L84" s="51" t="s">
        <v>219</v>
      </c>
      <c r="M84" s="52" t="s">
        <v>133</v>
      </c>
      <c r="N84" s="434">
        <v>0.1</v>
      </c>
      <c r="O84" s="434">
        <v>1</v>
      </c>
      <c r="P84" s="436">
        <v>0.1</v>
      </c>
      <c r="Q84" s="438" t="s">
        <v>686</v>
      </c>
      <c r="R84" s="279" t="s">
        <v>728</v>
      </c>
      <c r="S84" s="50" t="s">
        <v>698</v>
      </c>
      <c r="T84" s="50" t="s">
        <v>694</v>
      </c>
      <c r="U84" s="50">
        <v>43017</v>
      </c>
      <c r="V84" s="50" t="s">
        <v>695</v>
      </c>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row>
    <row r="85" spans="1:22" s="80" customFormat="1" ht="70.5" customHeight="1" thickBot="1" thickTop="1">
      <c r="A85" s="77" t="str">
        <f>+'MAPA DE RIESGOS'!A69</f>
        <v>CA01817-P</v>
      </c>
      <c r="B85" s="218">
        <v>42801</v>
      </c>
      <c r="C85" s="219">
        <v>42821</v>
      </c>
      <c r="D85" s="51" t="str">
        <f>'MAPA DE RIESGOS'!B69</f>
        <v>GESTION DE BIENES TRANSFERIDOS</v>
      </c>
      <c r="E85" s="51" t="str">
        <f>'MAPA DE RIESGOS'!C69</f>
        <v>QUE NO SE DE UN CORRECTO FUNCIONAMIENTO DEL SISTEMA DE GESTIÓN </v>
      </c>
      <c r="F85" s="51">
        <f>'MAPA DE RIESGOS'!D69</f>
        <v>3</v>
      </c>
      <c r="G85" s="51">
        <f>'MAPA DE RIESGOS'!E69</f>
        <v>3</v>
      </c>
      <c r="H85" s="51" t="s">
        <v>446</v>
      </c>
      <c r="I85" s="53">
        <v>42824</v>
      </c>
      <c r="J85" s="53">
        <v>43008</v>
      </c>
      <c r="K85" s="53" t="str">
        <f t="shared" si="3"/>
        <v>P</v>
      </c>
      <c r="L85" s="51" t="s">
        <v>219</v>
      </c>
      <c r="M85" s="52" t="s">
        <v>133</v>
      </c>
      <c r="N85" s="434">
        <v>0.67</v>
      </c>
      <c r="O85" s="434">
        <v>18</v>
      </c>
      <c r="P85" s="436">
        <v>0.67</v>
      </c>
      <c r="Q85" s="438" t="s">
        <v>687</v>
      </c>
      <c r="R85" s="280" t="s">
        <v>729</v>
      </c>
      <c r="S85" s="50" t="s">
        <v>698</v>
      </c>
      <c r="T85" s="50" t="s">
        <v>694</v>
      </c>
      <c r="U85" s="50">
        <v>43017</v>
      </c>
      <c r="V85" s="50" t="s">
        <v>695</v>
      </c>
    </row>
    <row r="86" spans="1:166" s="206" customFormat="1" ht="86.25" customHeight="1" thickBot="1" thickTop="1">
      <c r="A86" s="345" t="str">
        <f>'MAPA DE RIESGOS'!A70</f>
        <v>CI02117-P</v>
      </c>
      <c r="B86" s="346">
        <v>42907</v>
      </c>
      <c r="C86" s="346">
        <v>42991</v>
      </c>
      <c r="D86" s="347" t="str">
        <f>'MAPA DE RIESGOS'!B70</f>
        <v>GESTION DE PRESTACIONES ECONOMICAS</v>
      </c>
      <c r="E86" s="347" t="str">
        <f>'MAPA DE RIESGOS'!C70</f>
        <v>QUE NO SE ESTABLEZCAN LOS RIESGOS INHERENTES AL PROCESO </v>
      </c>
      <c r="F86" s="347">
        <f>'MAPA DE RIESGOS'!D70</f>
        <v>3</v>
      </c>
      <c r="G86" s="347">
        <f>'MAPA DE RIESGOS'!E70</f>
        <v>2</v>
      </c>
      <c r="H86" s="207" t="s">
        <v>589</v>
      </c>
      <c r="I86" s="233">
        <v>43008</v>
      </c>
      <c r="J86" s="233">
        <v>42990</v>
      </c>
      <c r="K86" s="408" t="str">
        <f t="shared" si="3"/>
        <v>T</v>
      </c>
      <c r="L86" s="233" t="s">
        <v>161</v>
      </c>
      <c r="M86" s="232" t="s">
        <v>181</v>
      </c>
      <c r="N86" s="388">
        <v>1</v>
      </c>
      <c r="O86" s="389">
        <v>1</v>
      </c>
      <c r="P86" s="390">
        <v>1</v>
      </c>
      <c r="Q86" s="460" t="s">
        <v>649</v>
      </c>
      <c r="R86" s="342" t="s">
        <v>775</v>
      </c>
      <c r="S86" s="343" t="s">
        <v>698</v>
      </c>
      <c r="T86" s="343" t="s">
        <v>734</v>
      </c>
      <c r="U86" s="344">
        <v>43017</v>
      </c>
      <c r="V86" s="341" t="s">
        <v>695</v>
      </c>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row>
    <row r="87" spans="1:166" s="122" customFormat="1" ht="137.25" customHeight="1" hidden="1" thickBot="1" thickTop="1">
      <c r="A87" s="579" t="str">
        <f>+'MAPA DE RIESGOS'!A71</f>
        <v>CI00517-P</v>
      </c>
      <c r="B87" s="582">
        <v>42815</v>
      </c>
      <c r="C87" s="582">
        <v>42843</v>
      </c>
      <c r="D87" s="579" t="str">
        <f>+'MAPA DE RIESGOS'!B71</f>
        <v>ASISTENCIA JURIDICA </v>
      </c>
      <c r="E87" s="579" t="str">
        <f>+'MAPA DE RIESGOS'!C71</f>
        <v>POSIBLE INCUMPLIMIENTO DEL SISTEMA DE GESTIÓN DE CALIDAD  Y DE LA MEJORA CONTINUA DEL PROCESO ASISTENCIA JURIDICA </v>
      </c>
      <c r="F87" s="579">
        <f>+'MAPA DE RIESGOS'!D71</f>
        <v>3</v>
      </c>
      <c r="G87" s="579">
        <f>+'MAPA DE RIESGOS'!E71</f>
        <v>2</v>
      </c>
      <c r="H87" s="224" t="s">
        <v>485</v>
      </c>
      <c r="I87" s="59">
        <v>42844</v>
      </c>
      <c r="J87" s="59">
        <v>42916</v>
      </c>
      <c r="K87" s="406" t="str">
        <f t="shared" si="3"/>
        <v>SI</v>
      </c>
      <c r="L87" s="59" t="s">
        <v>478</v>
      </c>
      <c r="M87" s="59" t="s">
        <v>484</v>
      </c>
      <c r="N87" s="313"/>
      <c r="O87" s="313"/>
      <c r="P87" s="315"/>
      <c r="Q87" s="444"/>
      <c r="R87" s="281"/>
      <c r="S87" s="313"/>
      <c r="T87" s="313"/>
      <c r="U87" s="371"/>
      <c r="V87" s="313"/>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row>
    <row r="88" spans="1:166" s="122" customFormat="1" ht="86.25" customHeight="1" thickBot="1" thickTop="1">
      <c r="A88" s="581"/>
      <c r="B88" s="583"/>
      <c r="C88" s="583"/>
      <c r="D88" s="581"/>
      <c r="E88" s="581"/>
      <c r="F88" s="581"/>
      <c r="G88" s="581"/>
      <c r="H88" s="224" t="s">
        <v>477</v>
      </c>
      <c r="I88" s="59">
        <v>42844</v>
      </c>
      <c r="J88" s="59">
        <v>42916</v>
      </c>
      <c r="K88" s="407" t="str">
        <f t="shared" si="3"/>
        <v>T</v>
      </c>
      <c r="L88" s="59" t="s">
        <v>479</v>
      </c>
      <c r="M88" s="59" t="s">
        <v>486</v>
      </c>
      <c r="N88" s="410">
        <v>850</v>
      </c>
      <c r="O88" s="410">
        <v>850</v>
      </c>
      <c r="P88" s="411">
        <v>1</v>
      </c>
      <c r="Q88" s="444" t="s">
        <v>671</v>
      </c>
      <c r="R88" s="281" t="s">
        <v>751</v>
      </c>
      <c r="S88" s="457" t="s">
        <v>702</v>
      </c>
      <c r="T88" s="457" t="s">
        <v>753</v>
      </c>
      <c r="U88" s="371">
        <v>43017</v>
      </c>
      <c r="V88" s="444" t="s">
        <v>695</v>
      </c>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row>
    <row r="89" spans="1:166" s="122" customFormat="1" ht="111.75" customHeight="1" hidden="1" thickBot="1" thickTop="1">
      <c r="A89" s="579" t="str">
        <f>+'MAPA DE RIESGOS'!A72</f>
        <v>CI00617-P</v>
      </c>
      <c r="B89" s="582">
        <v>42815</v>
      </c>
      <c r="C89" s="582">
        <v>42836</v>
      </c>
      <c r="D89" s="579" t="str">
        <f>+'MAPA DE RIESGOS'!B72</f>
        <v>ASISTENCIA JURIDICA </v>
      </c>
      <c r="E89" s="579" t="str">
        <f>+'MAPA DE RIESGOS'!C72</f>
        <v>DESACTUALIZACIÓN DE LA MATRIZ PRIMARIA Y SECUNDARIA, DE LA FICHA DE CARACTERIZACIÓN Y NORMOGRAMA DEL PROCESO </v>
      </c>
      <c r="F89" s="579">
        <f>+'MAPA DE RIESGOS'!D72</f>
        <v>1</v>
      </c>
      <c r="G89" s="579">
        <f>+'MAPA DE RIESGOS'!E72</f>
        <v>2</v>
      </c>
      <c r="H89" s="224" t="s">
        <v>469</v>
      </c>
      <c r="I89" s="59">
        <v>42836</v>
      </c>
      <c r="J89" s="59">
        <v>42916</v>
      </c>
      <c r="K89" s="407" t="str">
        <f t="shared" si="3"/>
        <v>SI</v>
      </c>
      <c r="L89" s="59" t="s">
        <v>479</v>
      </c>
      <c r="M89" s="234" t="s">
        <v>487</v>
      </c>
      <c r="N89" s="409"/>
      <c r="O89" s="409"/>
      <c r="P89" s="412"/>
      <c r="Q89" s="430"/>
      <c r="R89" s="282"/>
      <c r="S89" s="314"/>
      <c r="T89" s="314"/>
      <c r="U89" s="255"/>
      <c r="V89" s="314"/>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row>
    <row r="90" spans="1:166" s="122" customFormat="1" ht="105.75" customHeight="1" hidden="1" thickBot="1" thickTop="1">
      <c r="A90" s="580"/>
      <c r="B90" s="580"/>
      <c r="C90" s="580"/>
      <c r="D90" s="580"/>
      <c r="E90" s="580"/>
      <c r="F90" s="580"/>
      <c r="G90" s="580"/>
      <c r="H90" s="224" t="s">
        <v>470</v>
      </c>
      <c r="I90" s="59">
        <v>42836</v>
      </c>
      <c r="J90" s="59">
        <v>42916</v>
      </c>
      <c r="K90" s="407" t="str">
        <f t="shared" si="3"/>
        <v>SI</v>
      </c>
      <c r="L90" s="59" t="s">
        <v>479</v>
      </c>
      <c r="M90" s="234" t="s">
        <v>488</v>
      </c>
      <c r="N90" s="409"/>
      <c r="O90" s="409"/>
      <c r="P90" s="412"/>
      <c r="Q90" s="430"/>
      <c r="R90" s="282"/>
      <c r="S90" s="314"/>
      <c r="T90" s="314"/>
      <c r="U90" s="255"/>
      <c r="V90" s="314"/>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row>
    <row r="91" spans="1:166" s="122" customFormat="1" ht="78.75" customHeight="1" thickBot="1" thickTop="1">
      <c r="A91" s="581"/>
      <c r="B91" s="581"/>
      <c r="C91" s="581"/>
      <c r="D91" s="581"/>
      <c r="E91" s="581"/>
      <c r="F91" s="581"/>
      <c r="G91" s="581"/>
      <c r="H91" s="224" t="s">
        <v>471</v>
      </c>
      <c r="I91" s="235">
        <v>42836</v>
      </c>
      <c r="J91" s="59">
        <v>42993</v>
      </c>
      <c r="K91" s="407" t="str">
        <f t="shared" si="3"/>
        <v>T</v>
      </c>
      <c r="L91" s="59" t="s">
        <v>479</v>
      </c>
      <c r="M91" s="234" t="s">
        <v>436</v>
      </c>
      <c r="N91" s="409">
        <v>1</v>
      </c>
      <c r="O91" s="409">
        <v>1</v>
      </c>
      <c r="P91" s="411">
        <v>1</v>
      </c>
      <c r="Q91" s="430" t="s">
        <v>672</v>
      </c>
      <c r="R91" s="282" t="s">
        <v>752</v>
      </c>
      <c r="S91" s="458" t="s">
        <v>706</v>
      </c>
      <c r="T91" s="458" t="s">
        <v>754</v>
      </c>
      <c r="U91" s="255">
        <v>43017</v>
      </c>
      <c r="V91" s="430" t="s">
        <v>695</v>
      </c>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row>
    <row r="92" spans="1:166" s="122" customFormat="1" ht="93.75" customHeight="1" thickBot="1" thickTop="1">
      <c r="A92" s="234" t="str">
        <f>+'MAPA DE RIESGOS'!A73</f>
        <v>CI00717-P</v>
      </c>
      <c r="B92" s="255">
        <v>42815</v>
      </c>
      <c r="C92" s="255">
        <v>42843</v>
      </c>
      <c r="D92" s="234" t="str">
        <f>+'MAPA DE RIESGOS'!B73</f>
        <v>ASISTENCIA JURIDICA </v>
      </c>
      <c r="E92" s="234" t="str">
        <f>+'MAPA DE RIESGOS'!C73</f>
        <v>QUE NO SE PUEDA VERIFICAR LAS EVIDENCIAS EN LA AUDITORIA POR PARTE DE LA OFICINA DE  CONTROL INTRERNO Y CONLLEVE A UNA NO CONFORMIDAD DEL PROCESO ASISTENCIA JURIDICA </v>
      </c>
      <c r="F92" s="234">
        <f>+'MAPA DE RIESGOS'!D73</f>
        <v>3</v>
      </c>
      <c r="G92" s="234">
        <f>+'MAPA DE RIESGOS'!E73</f>
        <v>3</v>
      </c>
      <c r="H92" s="234" t="s">
        <v>483</v>
      </c>
      <c r="I92" s="255">
        <v>42843</v>
      </c>
      <c r="J92" s="255">
        <v>42916</v>
      </c>
      <c r="K92" s="407" t="str">
        <f t="shared" si="3"/>
        <v>T</v>
      </c>
      <c r="L92" s="59" t="s">
        <v>479</v>
      </c>
      <c r="M92" s="234" t="s">
        <v>489</v>
      </c>
      <c r="N92" s="409">
        <v>39</v>
      </c>
      <c r="O92" s="409">
        <v>39</v>
      </c>
      <c r="P92" s="411">
        <v>1</v>
      </c>
      <c r="Q92" s="444" t="s">
        <v>776</v>
      </c>
      <c r="R92" s="444" t="s">
        <v>777</v>
      </c>
      <c r="S92" s="314" t="s">
        <v>698</v>
      </c>
      <c r="T92" s="314" t="s">
        <v>734</v>
      </c>
      <c r="U92" s="255">
        <v>43017</v>
      </c>
      <c r="V92" s="430" t="s">
        <v>695</v>
      </c>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row>
    <row r="93" ht="13.5" thickTop="1"/>
  </sheetData>
  <sheetProtection/>
  <protectedRanges>
    <protectedRange password="EFB0" sqref="Q51:Q55" name="Rango1_8_1_3_1_1"/>
    <protectedRange password="EFB0" sqref="N84:Q85" name="Rango1_32_1_2_1_1_1"/>
    <protectedRange password="EFB0" sqref="R9:R10" name="Rango1_7_12_1_1_1"/>
    <protectedRange password="EFB0" sqref="R13 R15" name="Rango1_7_12_2_1_1"/>
    <protectedRange password="EFB0" sqref="R16" name="Rango1_7_11_2_1"/>
    <protectedRange password="EFB0" sqref="R51:R53" name="Rango1_8_1_3_1_1_1"/>
  </protectedRanges>
  <mergeCells count="111">
    <mergeCell ref="A89:A91"/>
    <mergeCell ref="A53:A54"/>
    <mergeCell ref="B53:B54"/>
    <mergeCell ref="C53:C54"/>
    <mergeCell ref="D53:D54"/>
    <mergeCell ref="D72:D73"/>
    <mergeCell ref="A66:A67"/>
    <mergeCell ref="A87:A88"/>
    <mergeCell ref="B87:B88"/>
    <mergeCell ref="A72:A73"/>
    <mergeCell ref="F89:F91"/>
    <mergeCell ref="E87:E88"/>
    <mergeCell ref="F87:F88"/>
    <mergeCell ref="E66:E67"/>
    <mergeCell ref="F66:F67"/>
    <mergeCell ref="G66:G67"/>
    <mergeCell ref="G72:G73"/>
    <mergeCell ref="B72:B73"/>
    <mergeCell ref="C72:C73"/>
    <mergeCell ref="D87:D88"/>
    <mergeCell ref="B66:B67"/>
    <mergeCell ref="C66:C67"/>
    <mergeCell ref="D66:D67"/>
    <mergeCell ref="G53:G54"/>
    <mergeCell ref="G59:G60"/>
    <mergeCell ref="E89:E91"/>
    <mergeCell ref="B89:B91"/>
    <mergeCell ref="C89:C91"/>
    <mergeCell ref="D89:D91"/>
    <mergeCell ref="G89:G91"/>
    <mergeCell ref="G87:G88"/>
    <mergeCell ref="C87:C88"/>
    <mergeCell ref="F59:F60"/>
    <mergeCell ref="G42:G43"/>
    <mergeCell ref="V7:V8"/>
    <mergeCell ref="O7:O8"/>
    <mergeCell ref="Q9:Q10"/>
    <mergeCell ref="U7:U8"/>
    <mergeCell ref="R9:R10"/>
    <mergeCell ref="S9:S10"/>
    <mergeCell ref="R7:R8"/>
    <mergeCell ref="P7:P8"/>
    <mergeCell ref="G29:G33"/>
    <mergeCell ref="U5:V5"/>
    <mergeCell ref="A7:A8"/>
    <mergeCell ref="B7:B8"/>
    <mergeCell ref="C7:C8"/>
    <mergeCell ref="D7:D8"/>
    <mergeCell ref="U1:V4"/>
    <mergeCell ref="J7:J8"/>
    <mergeCell ref="Q7:Q8"/>
    <mergeCell ref="A1:C4"/>
    <mergeCell ref="D1:T2"/>
    <mergeCell ref="E7:E8"/>
    <mergeCell ref="F7:G7"/>
    <mergeCell ref="E9:E10"/>
    <mergeCell ref="D3:T4"/>
    <mergeCell ref="A5:C5"/>
    <mergeCell ref="D5:L5"/>
    <mergeCell ref="M5:T5"/>
    <mergeCell ref="M7:M8"/>
    <mergeCell ref="I7:I8"/>
    <mergeCell ref="L7:L8"/>
    <mergeCell ref="A9:A10"/>
    <mergeCell ref="C9:C10"/>
    <mergeCell ref="D9:D10"/>
    <mergeCell ref="B9:B10"/>
    <mergeCell ref="N7:N8"/>
    <mergeCell ref="F9:F10"/>
    <mergeCell ref="G9:G10"/>
    <mergeCell ref="L9:L10"/>
    <mergeCell ref="M9:M10"/>
    <mergeCell ref="H7:H8"/>
    <mergeCell ref="B42:B43"/>
    <mergeCell ref="C42:C43"/>
    <mergeCell ref="A20:A21"/>
    <mergeCell ref="B20:B21"/>
    <mergeCell ref="E20:E21"/>
    <mergeCell ref="C20:C21"/>
    <mergeCell ref="D20:D21"/>
    <mergeCell ref="D42:D43"/>
    <mergeCell ref="E42:E43"/>
    <mergeCell ref="D29:D33"/>
    <mergeCell ref="G47:G48"/>
    <mergeCell ref="A42:A43"/>
    <mergeCell ref="F20:F21"/>
    <mergeCell ref="G20:G21"/>
    <mergeCell ref="A59:A60"/>
    <mergeCell ref="B59:B60"/>
    <mergeCell ref="C59:C60"/>
    <mergeCell ref="D59:D60"/>
    <mergeCell ref="C29:C33"/>
    <mergeCell ref="E29:E33"/>
    <mergeCell ref="F29:F33"/>
    <mergeCell ref="E72:E73"/>
    <mergeCell ref="F72:F73"/>
    <mergeCell ref="F47:F48"/>
    <mergeCell ref="E59:E60"/>
    <mergeCell ref="F42:F43"/>
    <mergeCell ref="E53:E54"/>
    <mergeCell ref="F53:F54"/>
    <mergeCell ref="T9:T10"/>
    <mergeCell ref="U9:U10"/>
    <mergeCell ref="V9:V10"/>
    <mergeCell ref="A47:A48"/>
    <mergeCell ref="B47:B48"/>
    <mergeCell ref="C47:C48"/>
    <mergeCell ref="D47:D48"/>
    <mergeCell ref="E47:E48"/>
    <mergeCell ref="A29:A33"/>
    <mergeCell ref="B29:B33"/>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2017-10-23T12:18:55Z</dcterms:modified>
  <cp:category/>
  <cp:version/>
  <cp:contentType/>
  <cp:contentStatus/>
</cp:coreProperties>
</file>